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8" r:id="rId1"/>
    <sheet name="C.3" sheetId="9" r:id="rId2"/>
    <sheet name="C.4" sheetId="10" r:id="rId3"/>
    <sheet name="C.3.1" sheetId="11" r:id="rId4"/>
    <sheet name="C.4.1" sheetId="12" r:id="rId5"/>
    <sheet name="C.3.2" sheetId="13" r:id="rId6"/>
    <sheet name="C.4.2" sheetId="14" r:id="rId7"/>
    <sheet name="C.3.3" sheetId="15" r:id="rId8"/>
    <sheet name="C.4.3" sheetId="16" r:id="rId9"/>
    <sheet name="B.1" sheetId="1" r:id="rId10"/>
    <sheet name="B.2" sheetId="2" r:id="rId11"/>
    <sheet name="B.2.1" sheetId="3" r:id="rId12"/>
    <sheet name="B.2.2" sheetId="4" r:id="rId13"/>
    <sheet name="B.2.3" sheetId="5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I16" i="16" l="1"/>
  <c r="E16" i="16"/>
  <c r="J16" i="16"/>
  <c r="F16" i="16"/>
  <c r="K16" i="16"/>
  <c r="H16" i="16"/>
  <c r="G16" i="16"/>
  <c r="D16" i="16"/>
  <c r="C16" i="16"/>
  <c r="J8" i="16"/>
  <c r="F8" i="16"/>
  <c r="K8" i="16"/>
  <c r="H8" i="16"/>
  <c r="G8" i="16"/>
  <c r="D8" i="16"/>
  <c r="C8" i="16"/>
  <c r="I8" i="16"/>
  <c r="E8" i="16"/>
  <c r="J4" i="16"/>
  <c r="J26" i="16" s="1"/>
  <c r="F4" i="16"/>
  <c r="F26" i="16" s="1"/>
  <c r="K4" i="16"/>
  <c r="K26" i="16" s="1"/>
  <c r="H4" i="16"/>
  <c r="H26" i="16" s="1"/>
  <c r="G4" i="16"/>
  <c r="G26" i="16" s="1"/>
  <c r="D4" i="16"/>
  <c r="D26" i="16" s="1"/>
  <c r="C4" i="16"/>
  <c r="C26" i="16" s="1"/>
  <c r="I4" i="16"/>
  <c r="I26" i="16" s="1"/>
  <c r="E4" i="16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H19" i="15"/>
  <c r="D19" i="15"/>
  <c r="Z5" i="15"/>
  <c r="K19" i="15"/>
  <c r="J19" i="15"/>
  <c r="I19" i="15"/>
  <c r="G19" i="15"/>
  <c r="F19" i="15"/>
  <c r="E19" i="15"/>
  <c r="C19" i="15"/>
  <c r="Z4" i="15"/>
  <c r="J16" i="14"/>
  <c r="F16" i="14"/>
  <c r="K16" i="14"/>
  <c r="H16" i="14"/>
  <c r="G16" i="14"/>
  <c r="D16" i="14"/>
  <c r="C16" i="14"/>
  <c r="I16" i="14"/>
  <c r="E16" i="14"/>
  <c r="K8" i="14"/>
  <c r="G8" i="14"/>
  <c r="C8" i="14"/>
  <c r="I8" i="14"/>
  <c r="H8" i="14"/>
  <c r="E8" i="14"/>
  <c r="D8" i="14"/>
  <c r="J8" i="14"/>
  <c r="F8" i="14"/>
  <c r="K4" i="14"/>
  <c r="K26" i="14" s="1"/>
  <c r="G4" i="14"/>
  <c r="G26" i="14" s="1"/>
  <c r="C4" i="14"/>
  <c r="C26" i="14" s="1"/>
  <c r="I4" i="14"/>
  <c r="I26" i="14" s="1"/>
  <c r="H4" i="14"/>
  <c r="E4" i="14"/>
  <c r="E26" i="14" s="1"/>
  <c r="D4" i="14"/>
  <c r="J4" i="14"/>
  <c r="J26" i="14" s="1"/>
  <c r="F4" i="14"/>
  <c r="F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K19" i="13"/>
  <c r="J19" i="13"/>
  <c r="I19" i="13"/>
  <c r="H19" i="13"/>
  <c r="G19" i="13"/>
  <c r="F19" i="13"/>
  <c r="E19" i="13"/>
  <c r="D19" i="13"/>
  <c r="C19" i="13"/>
  <c r="Z4" i="13"/>
  <c r="K16" i="12"/>
  <c r="J16" i="12"/>
  <c r="H16" i="12"/>
  <c r="G16" i="12"/>
  <c r="F16" i="12"/>
  <c r="D16" i="12"/>
  <c r="C16" i="12"/>
  <c r="I16" i="12"/>
  <c r="E16" i="12"/>
  <c r="K8" i="12"/>
  <c r="I8" i="12"/>
  <c r="H8" i="12"/>
  <c r="G8" i="12"/>
  <c r="E8" i="12"/>
  <c r="D8" i="12"/>
  <c r="C8" i="12"/>
  <c r="J8" i="12"/>
  <c r="F8" i="12"/>
  <c r="K4" i="12"/>
  <c r="K26" i="12" s="1"/>
  <c r="I4" i="12"/>
  <c r="I26" i="12" s="1"/>
  <c r="H4" i="12"/>
  <c r="H26" i="12" s="1"/>
  <c r="G4" i="12"/>
  <c r="G26" i="12" s="1"/>
  <c r="E4" i="12"/>
  <c r="E26" i="12" s="1"/>
  <c r="D4" i="12"/>
  <c r="D26" i="12" s="1"/>
  <c r="C4" i="12"/>
  <c r="C26" i="12" s="1"/>
  <c r="J4" i="12"/>
  <c r="F4" i="12"/>
  <c r="F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K19" i="11"/>
  <c r="J19" i="11"/>
  <c r="I19" i="11"/>
  <c r="H19" i="11"/>
  <c r="G19" i="11"/>
  <c r="F19" i="11"/>
  <c r="E19" i="11"/>
  <c r="D19" i="11"/>
  <c r="C19" i="11"/>
  <c r="Z4" i="11"/>
  <c r="K16" i="10"/>
  <c r="J16" i="10"/>
  <c r="H16" i="10"/>
  <c r="G16" i="10"/>
  <c r="F16" i="10"/>
  <c r="D16" i="10"/>
  <c r="C16" i="10"/>
  <c r="I16" i="10"/>
  <c r="E16" i="10"/>
  <c r="K8" i="10"/>
  <c r="I8" i="10"/>
  <c r="H8" i="10"/>
  <c r="G8" i="10"/>
  <c r="E8" i="10"/>
  <c r="D8" i="10"/>
  <c r="C8" i="10"/>
  <c r="J8" i="10"/>
  <c r="F8" i="10"/>
  <c r="K4" i="10"/>
  <c r="I4" i="10"/>
  <c r="I26" i="10" s="1"/>
  <c r="H4" i="10"/>
  <c r="H26" i="10" s="1"/>
  <c r="G4" i="10"/>
  <c r="E4" i="10"/>
  <c r="E26" i="10" s="1"/>
  <c r="D4" i="10"/>
  <c r="D26" i="10" s="1"/>
  <c r="C4" i="10"/>
  <c r="J4" i="10"/>
  <c r="J26" i="10" s="1"/>
  <c r="F4" i="10"/>
  <c r="F26" i="10" s="1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K19" i="9"/>
  <c r="J19" i="9"/>
  <c r="I19" i="9"/>
  <c r="H19" i="9"/>
  <c r="G19" i="9"/>
  <c r="F19" i="9"/>
  <c r="E19" i="9"/>
  <c r="D19" i="9"/>
  <c r="C19" i="9"/>
  <c r="Z4" i="9"/>
  <c r="J4" i="8"/>
  <c r="F4" i="8"/>
  <c r="K4" i="8"/>
  <c r="G4" i="8"/>
  <c r="C4" i="8"/>
  <c r="K15" i="8"/>
  <c r="J15" i="8"/>
  <c r="I15" i="8"/>
  <c r="H15" i="8"/>
  <c r="G15" i="8"/>
  <c r="F15" i="8"/>
  <c r="E15" i="8"/>
  <c r="D15" i="8"/>
  <c r="C15" i="8"/>
  <c r="I4" i="8"/>
  <c r="E4" i="8"/>
  <c r="M81" i="5"/>
  <c r="L81" i="5"/>
  <c r="K81" i="5"/>
  <c r="J81" i="5"/>
  <c r="I81" i="5"/>
  <c r="H81" i="5"/>
  <c r="G81" i="5"/>
  <c r="F81" i="5"/>
  <c r="E81" i="5"/>
  <c r="M78" i="5"/>
  <c r="L78" i="5"/>
  <c r="K78" i="5"/>
  <c r="J78" i="5"/>
  <c r="I78" i="5"/>
  <c r="H78" i="5"/>
  <c r="G78" i="5"/>
  <c r="F78" i="5"/>
  <c r="E78" i="5"/>
  <c r="M77" i="5"/>
  <c r="L77" i="5"/>
  <c r="K77" i="5"/>
  <c r="J77" i="5"/>
  <c r="I77" i="5"/>
  <c r="H77" i="5"/>
  <c r="G77" i="5"/>
  <c r="F77" i="5"/>
  <c r="E77" i="5"/>
  <c r="M73" i="5"/>
  <c r="L73" i="5"/>
  <c r="K73" i="5"/>
  <c r="J73" i="5"/>
  <c r="I73" i="5"/>
  <c r="H73" i="5"/>
  <c r="G73" i="5"/>
  <c r="F73" i="5"/>
  <c r="E73" i="5"/>
  <c r="M68" i="5"/>
  <c r="L68" i="5"/>
  <c r="K68" i="5"/>
  <c r="J68" i="5"/>
  <c r="I68" i="5"/>
  <c r="H68" i="5"/>
  <c r="G68" i="5"/>
  <c r="F68" i="5"/>
  <c r="E68" i="5"/>
  <c r="M65" i="5"/>
  <c r="L65" i="5"/>
  <c r="K65" i="5"/>
  <c r="J65" i="5"/>
  <c r="I65" i="5"/>
  <c r="H65" i="5"/>
  <c r="G65" i="5"/>
  <c r="F65" i="5"/>
  <c r="E65" i="5"/>
  <c r="M64" i="5"/>
  <c r="L64" i="5"/>
  <c r="K64" i="5"/>
  <c r="J64" i="5"/>
  <c r="I64" i="5"/>
  <c r="H64" i="5"/>
  <c r="G64" i="5"/>
  <c r="F64" i="5"/>
  <c r="E64" i="5"/>
  <c r="M59" i="5"/>
  <c r="L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M51" i="5"/>
  <c r="L51" i="5"/>
  <c r="K51" i="5"/>
  <c r="J51" i="5"/>
  <c r="I51" i="5"/>
  <c r="H51" i="5"/>
  <c r="G51" i="5"/>
  <c r="F51" i="5"/>
  <c r="E51" i="5"/>
  <c r="G47" i="5"/>
  <c r="G4" i="5" s="1"/>
  <c r="G92" i="5" s="1"/>
  <c r="M47" i="5"/>
  <c r="L47" i="5"/>
  <c r="K47" i="5"/>
  <c r="J47" i="5"/>
  <c r="I47" i="5"/>
  <c r="H47" i="5"/>
  <c r="F47" i="5"/>
  <c r="E47" i="5"/>
  <c r="J8" i="5"/>
  <c r="F8" i="5"/>
  <c r="M8" i="5"/>
  <c r="L8" i="5"/>
  <c r="K8" i="5"/>
  <c r="I8" i="5"/>
  <c r="H8" i="5"/>
  <c r="G8" i="5"/>
  <c r="E8" i="5"/>
  <c r="L5" i="5"/>
  <c r="L4" i="5" s="1"/>
  <c r="L92" i="5" s="1"/>
  <c r="H5" i="5"/>
  <c r="H4" i="5" s="1"/>
  <c r="H92" i="5" s="1"/>
  <c r="M5" i="5"/>
  <c r="M4" i="5" s="1"/>
  <c r="M92" i="5" s="1"/>
  <c r="K5" i="5"/>
  <c r="K4" i="5" s="1"/>
  <c r="K92" i="5" s="1"/>
  <c r="I5" i="5"/>
  <c r="I4" i="5" s="1"/>
  <c r="I92" i="5" s="1"/>
  <c r="E5" i="5"/>
  <c r="E4" i="5" s="1"/>
  <c r="E92" i="5" s="1"/>
  <c r="J5" i="5"/>
  <c r="G5" i="5"/>
  <c r="F5" i="5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M78" i="4"/>
  <c r="M77" i="4" s="1"/>
  <c r="K78" i="4"/>
  <c r="K77" i="4" s="1"/>
  <c r="I78" i="4"/>
  <c r="I77" i="4" s="1"/>
  <c r="G78" i="4"/>
  <c r="G77" i="4" s="1"/>
  <c r="E78" i="4"/>
  <c r="E77" i="4" s="1"/>
  <c r="L78" i="4"/>
  <c r="H78" i="4"/>
  <c r="H77" i="4" s="1"/>
  <c r="J73" i="4"/>
  <c r="F73" i="4"/>
  <c r="M73" i="4"/>
  <c r="K73" i="4"/>
  <c r="I73" i="4"/>
  <c r="G73" i="4"/>
  <c r="E73" i="4"/>
  <c r="L73" i="4"/>
  <c r="H73" i="4"/>
  <c r="J68" i="4"/>
  <c r="F68" i="4"/>
  <c r="M68" i="4"/>
  <c r="K68" i="4"/>
  <c r="I68" i="4"/>
  <c r="G68" i="4"/>
  <c r="E68" i="4"/>
  <c r="L68" i="4"/>
  <c r="H68" i="4"/>
  <c r="M65" i="4"/>
  <c r="M64" i="4" s="1"/>
  <c r="I65" i="4"/>
  <c r="I64" i="4" s="1"/>
  <c r="E65" i="4"/>
  <c r="E64" i="4" s="1"/>
  <c r="J65" i="4"/>
  <c r="J64" i="4" s="1"/>
  <c r="F65" i="4"/>
  <c r="F64" i="4" s="1"/>
  <c r="L65" i="4"/>
  <c r="K65" i="4"/>
  <c r="K64" i="4" s="1"/>
  <c r="H65" i="4"/>
  <c r="G65" i="4"/>
  <c r="G64" i="4" s="1"/>
  <c r="L64" i="4"/>
  <c r="H64" i="4"/>
  <c r="K59" i="4"/>
  <c r="G59" i="4"/>
  <c r="L59" i="4"/>
  <c r="H59" i="4"/>
  <c r="M59" i="4"/>
  <c r="J59" i="4"/>
  <c r="I59" i="4"/>
  <c r="F59" i="4"/>
  <c r="E59" i="4"/>
  <c r="J56" i="4"/>
  <c r="F56" i="4"/>
  <c r="K56" i="4"/>
  <c r="G56" i="4"/>
  <c r="M56" i="4"/>
  <c r="L56" i="4"/>
  <c r="I56" i="4"/>
  <c r="H56" i="4"/>
  <c r="E56" i="4"/>
  <c r="M53" i="4"/>
  <c r="M52" i="4" s="1"/>
  <c r="M51" i="4" s="1"/>
  <c r="I53" i="4"/>
  <c r="I52" i="4" s="1"/>
  <c r="I51" i="4" s="1"/>
  <c r="E53" i="4"/>
  <c r="E52" i="4" s="1"/>
  <c r="E51" i="4" s="1"/>
  <c r="J53" i="4"/>
  <c r="J52" i="4" s="1"/>
  <c r="J51" i="4" s="1"/>
  <c r="F53" i="4"/>
  <c r="F52" i="4" s="1"/>
  <c r="F51" i="4" s="1"/>
  <c r="L53" i="4"/>
  <c r="K53" i="4"/>
  <c r="H53" i="4"/>
  <c r="G53" i="4"/>
  <c r="L52" i="4"/>
  <c r="H52" i="4"/>
  <c r="J47" i="4"/>
  <c r="F47" i="4"/>
  <c r="K47" i="4"/>
  <c r="G47" i="4"/>
  <c r="M47" i="4"/>
  <c r="L47" i="4"/>
  <c r="I47" i="4"/>
  <c r="H47" i="4"/>
  <c r="E47" i="4"/>
  <c r="J8" i="4"/>
  <c r="F8" i="4"/>
  <c r="M8" i="4"/>
  <c r="L8" i="4"/>
  <c r="K8" i="4"/>
  <c r="I8" i="4"/>
  <c r="H8" i="4"/>
  <c r="G8" i="4"/>
  <c r="E8" i="4"/>
  <c r="L5" i="4"/>
  <c r="L4" i="4" s="1"/>
  <c r="H5" i="4"/>
  <c r="H4" i="4" s="1"/>
  <c r="M5" i="4"/>
  <c r="M4" i="4" s="1"/>
  <c r="M92" i="4" s="1"/>
  <c r="K5" i="4"/>
  <c r="K4" i="4" s="1"/>
  <c r="I5" i="4"/>
  <c r="I4" i="4" s="1"/>
  <c r="I92" i="4" s="1"/>
  <c r="G5" i="4"/>
  <c r="G4" i="4" s="1"/>
  <c r="E5" i="4"/>
  <c r="E4" i="4" s="1"/>
  <c r="E92" i="4" s="1"/>
  <c r="J5" i="4"/>
  <c r="F5" i="4"/>
  <c r="F4" i="4" s="1"/>
  <c r="F92" i="4" s="1"/>
  <c r="L81" i="3"/>
  <c r="J81" i="3"/>
  <c r="H81" i="3"/>
  <c r="F81" i="3"/>
  <c r="M81" i="3"/>
  <c r="K81" i="3"/>
  <c r="I81" i="3"/>
  <c r="G81" i="3"/>
  <c r="E81" i="3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J78" i="3"/>
  <c r="J77" i="3" s="1"/>
  <c r="H78" i="3"/>
  <c r="H77" i="3" s="1"/>
  <c r="F78" i="3"/>
  <c r="F77" i="3" s="1"/>
  <c r="M73" i="3"/>
  <c r="K73" i="3"/>
  <c r="I73" i="3"/>
  <c r="G73" i="3"/>
  <c r="E73" i="3"/>
  <c r="L73" i="3"/>
  <c r="J73" i="3"/>
  <c r="H73" i="3"/>
  <c r="F73" i="3"/>
  <c r="M68" i="3"/>
  <c r="K68" i="3"/>
  <c r="I68" i="3"/>
  <c r="G68" i="3"/>
  <c r="E68" i="3"/>
  <c r="L68" i="3"/>
  <c r="J68" i="3"/>
  <c r="H68" i="3"/>
  <c r="F68" i="3"/>
  <c r="G65" i="3"/>
  <c r="L65" i="3"/>
  <c r="L64" i="3" s="1"/>
  <c r="L51" i="3" s="1"/>
  <c r="J65" i="3"/>
  <c r="J64" i="3" s="1"/>
  <c r="H65" i="3"/>
  <c r="H64" i="3" s="1"/>
  <c r="H51" i="3" s="1"/>
  <c r="F65" i="3"/>
  <c r="F64" i="3" s="1"/>
  <c r="M65" i="3"/>
  <c r="K65" i="3"/>
  <c r="K64" i="3" s="1"/>
  <c r="K51" i="3" s="1"/>
  <c r="I65" i="3"/>
  <c r="E65" i="3"/>
  <c r="J59" i="3"/>
  <c r="J51" i="3" s="1"/>
  <c r="F59" i="3"/>
  <c r="F51" i="3" s="1"/>
  <c r="M59" i="3"/>
  <c r="L59" i="3"/>
  <c r="K59" i="3"/>
  <c r="I59" i="3"/>
  <c r="H59" i="3"/>
  <c r="G59" i="3"/>
  <c r="E59" i="3"/>
  <c r="M56" i="3"/>
  <c r="L56" i="3"/>
  <c r="K56" i="3"/>
  <c r="J56" i="3"/>
  <c r="I56" i="3"/>
  <c r="H56" i="3"/>
  <c r="G56" i="3"/>
  <c r="F56" i="3"/>
  <c r="E56" i="3"/>
  <c r="M53" i="3"/>
  <c r="L53" i="3"/>
  <c r="K53" i="3"/>
  <c r="J53" i="3"/>
  <c r="I53" i="3"/>
  <c r="H53" i="3"/>
  <c r="G53" i="3"/>
  <c r="F53" i="3"/>
  <c r="E53" i="3"/>
  <c r="M52" i="3"/>
  <c r="L52" i="3"/>
  <c r="K52" i="3"/>
  <c r="J52" i="3"/>
  <c r="I52" i="3"/>
  <c r="H52" i="3"/>
  <c r="G52" i="3"/>
  <c r="F52" i="3"/>
  <c r="E52" i="3"/>
  <c r="I47" i="3"/>
  <c r="E47" i="3"/>
  <c r="M47" i="3"/>
  <c r="L47" i="3"/>
  <c r="K47" i="3"/>
  <c r="J47" i="3"/>
  <c r="H47" i="3"/>
  <c r="G47" i="3"/>
  <c r="F47" i="3"/>
  <c r="J8" i="3"/>
  <c r="F8" i="3"/>
  <c r="M8" i="3"/>
  <c r="L8" i="3"/>
  <c r="K8" i="3"/>
  <c r="I8" i="3"/>
  <c r="H8" i="3"/>
  <c r="G8" i="3"/>
  <c r="E8" i="3"/>
  <c r="L5" i="3"/>
  <c r="L4" i="3" s="1"/>
  <c r="H5" i="3"/>
  <c r="H4" i="3" s="1"/>
  <c r="H92" i="3" s="1"/>
  <c r="M5" i="3"/>
  <c r="M4" i="3" s="1"/>
  <c r="K5" i="3"/>
  <c r="K4" i="3" s="1"/>
  <c r="I5" i="3"/>
  <c r="I4" i="3" s="1"/>
  <c r="G5" i="3"/>
  <c r="G4" i="3" s="1"/>
  <c r="E5" i="3"/>
  <c r="E4" i="3" s="1"/>
  <c r="J5" i="3"/>
  <c r="J4" i="3" s="1"/>
  <c r="J92" i="3" s="1"/>
  <c r="F5" i="3"/>
  <c r="F4" i="3" s="1"/>
  <c r="F92" i="3" s="1"/>
  <c r="K81" i="2"/>
  <c r="G81" i="2"/>
  <c r="L81" i="2"/>
  <c r="J81" i="2"/>
  <c r="H81" i="2"/>
  <c r="F81" i="2"/>
  <c r="M81" i="2"/>
  <c r="I81" i="2"/>
  <c r="E81" i="2"/>
  <c r="J78" i="2"/>
  <c r="J77" i="2" s="1"/>
  <c r="F78" i="2"/>
  <c r="F77" i="2" s="1"/>
  <c r="M78" i="2"/>
  <c r="M77" i="2" s="1"/>
  <c r="K78" i="2"/>
  <c r="I78" i="2"/>
  <c r="I77" i="2" s="1"/>
  <c r="G78" i="2"/>
  <c r="E78" i="2"/>
  <c r="E77" i="2" s="1"/>
  <c r="L78" i="2"/>
  <c r="H78" i="2"/>
  <c r="J73" i="2"/>
  <c r="F73" i="2"/>
  <c r="M73" i="2"/>
  <c r="K73" i="2"/>
  <c r="I73" i="2"/>
  <c r="G73" i="2"/>
  <c r="L73" i="2"/>
  <c r="H73" i="2"/>
  <c r="E73" i="2"/>
  <c r="J68" i="2"/>
  <c r="F68" i="2"/>
  <c r="K68" i="2"/>
  <c r="G68" i="2"/>
  <c r="M68" i="2"/>
  <c r="L68" i="2"/>
  <c r="I68" i="2"/>
  <c r="H68" i="2"/>
  <c r="E68" i="2"/>
  <c r="M65" i="2"/>
  <c r="M64" i="2" s="1"/>
  <c r="M51" i="2" s="1"/>
  <c r="I65" i="2"/>
  <c r="I64" i="2" s="1"/>
  <c r="I51" i="2" s="1"/>
  <c r="E65" i="2"/>
  <c r="E64" i="2" s="1"/>
  <c r="E51" i="2" s="1"/>
  <c r="J65" i="2"/>
  <c r="J64" i="2" s="1"/>
  <c r="J51" i="2" s="1"/>
  <c r="F65" i="2"/>
  <c r="F64" i="2" s="1"/>
  <c r="F51" i="2" s="1"/>
  <c r="L65" i="2"/>
  <c r="K65" i="2"/>
  <c r="H65" i="2"/>
  <c r="G65" i="2"/>
  <c r="L64" i="2"/>
  <c r="H64" i="2"/>
  <c r="L59" i="2"/>
  <c r="L51" i="2" s="1"/>
  <c r="H59" i="2"/>
  <c r="H51" i="2" s="1"/>
  <c r="M59" i="2"/>
  <c r="K59" i="2"/>
  <c r="J59" i="2"/>
  <c r="I59" i="2"/>
  <c r="G59" i="2"/>
  <c r="F59" i="2"/>
  <c r="E59" i="2"/>
  <c r="M56" i="2"/>
  <c r="L56" i="2"/>
  <c r="K56" i="2"/>
  <c r="J56" i="2"/>
  <c r="I56" i="2"/>
  <c r="H56" i="2"/>
  <c r="G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K52" i="2"/>
  <c r="J52" i="2"/>
  <c r="I52" i="2"/>
  <c r="H52" i="2"/>
  <c r="G52" i="2"/>
  <c r="F52" i="2"/>
  <c r="E52" i="2"/>
  <c r="M47" i="2"/>
  <c r="L47" i="2"/>
  <c r="K47" i="2"/>
  <c r="J47" i="2"/>
  <c r="I47" i="2"/>
  <c r="H47" i="2"/>
  <c r="G47" i="2"/>
  <c r="F47" i="2"/>
  <c r="E47" i="2"/>
  <c r="M8" i="2"/>
  <c r="J8" i="2"/>
  <c r="I8" i="2"/>
  <c r="F8" i="2"/>
  <c r="E8" i="2"/>
  <c r="L8" i="2"/>
  <c r="K8" i="2"/>
  <c r="H8" i="2"/>
  <c r="G8" i="2"/>
  <c r="M5" i="2"/>
  <c r="L5" i="2"/>
  <c r="L4" i="2" s="1"/>
  <c r="I5" i="2"/>
  <c r="H5" i="2"/>
  <c r="H4" i="2" s="1"/>
  <c r="E5" i="2"/>
  <c r="K5" i="2"/>
  <c r="J5" i="2"/>
  <c r="G5" i="2"/>
  <c r="F5" i="2"/>
  <c r="K4" i="2"/>
  <c r="G4" i="2"/>
  <c r="J36" i="1"/>
  <c r="F36" i="1"/>
  <c r="K36" i="1"/>
  <c r="G36" i="1"/>
  <c r="M36" i="1"/>
  <c r="L36" i="1"/>
  <c r="I36" i="1"/>
  <c r="H36" i="1"/>
  <c r="E36" i="1"/>
  <c r="M31" i="1"/>
  <c r="I31" i="1"/>
  <c r="E31" i="1"/>
  <c r="J31" i="1"/>
  <c r="F31" i="1"/>
  <c r="K31" i="1"/>
  <c r="G31" i="1"/>
  <c r="L31" i="1"/>
  <c r="H31" i="1"/>
  <c r="J21" i="1"/>
  <c r="F21" i="1"/>
  <c r="M21" i="1"/>
  <c r="K21" i="1"/>
  <c r="I21" i="1"/>
  <c r="G21" i="1"/>
  <c r="E21" i="1"/>
  <c r="L21" i="1"/>
  <c r="H21" i="1"/>
  <c r="K10" i="1"/>
  <c r="K9" i="1" s="1"/>
  <c r="G10" i="1"/>
  <c r="G9" i="1" s="1"/>
  <c r="L10" i="1"/>
  <c r="L9" i="1" s="1"/>
  <c r="J10" i="1"/>
  <c r="J9" i="1" s="1"/>
  <c r="H10" i="1"/>
  <c r="H9" i="1" s="1"/>
  <c r="F10" i="1"/>
  <c r="F9" i="1" s="1"/>
  <c r="M10" i="1"/>
  <c r="M9" i="1" s="1"/>
  <c r="I10" i="1"/>
  <c r="I9" i="1" s="1"/>
  <c r="E10" i="1"/>
  <c r="E9" i="1" s="1"/>
  <c r="J4" i="1"/>
  <c r="J40" i="1" s="1"/>
  <c r="F4" i="1"/>
  <c r="F40" i="1" s="1"/>
  <c r="M4" i="1"/>
  <c r="K4" i="1"/>
  <c r="K40" i="1" s="1"/>
  <c r="I4" i="1"/>
  <c r="I40" i="1" s="1"/>
  <c r="G4" i="1"/>
  <c r="G40" i="1" s="1"/>
  <c r="E4" i="1"/>
  <c r="E40" i="1" s="1"/>
  <c r="L4" i="1"/>
  <c r="L40" i="1" s="1"/>
  <c r="H4" i="1"/>
  <c r="H40" i="1" s="1"/>
  <c r="C26" i="10" l="1"/>
  <c r="G26" i="10"/>
  <c r="K26" i="10"/>
  <c r="J26" i="12"/>
  <c r="E26" i="16"/>
  <c r="D26" i="14"/>
  <c r="H26" i="14"/>
  <c r="D4" i="8"/>
  <c r="H4" i="8"/>
  <c r="M40" i="1"/>
  <c r="F4" i="2"/>
  <c r="F92" i="2" s="1"/>
  <c r="E4" i="2"/>
  <c r="E92" i="2" s="1"/>
  <c r="I4" i="2"/>
  <c r="I92" i="2" s="1"/>
  <c r="M4" i="2"/>
  <c r="M92" i="2" s="1"/>
  <c r="G64" i="2"/>
  <c r="G51" i="2" s="1"/>
  <c r="L77" i="2"/>
  <c r="L92" i="3"/>
  <c r="I64" i="3"/>
  <c r="I51" i="3" s="1"/>
  <c r="I92" i="3" s="1"/>
  <c r="G52" i="4"/>
  <c r="G51" i="4" s="1"/>
  <c r="L77" i="4"/>
  <c r="J4" i="5"/>
  <c r="J92" i="5" s="1"/>
  <c r="G92" i="4"/>
  <c r="J4" i="2"/>
  <c r="J92" i="2" s="1"/>
  <c r="K64" i="2"/>
  <c r="K51" i="2" s="1"/>
  <c r="K92" i="2" s="1"/>
  <c r="K92" i="3"/>
  <c r="M64" i="3"/>
  <c r="M51" i="3" s="1"/>
  <c r="M92" i="3" s="1"/>
  <c r="G64" i="3"/>
  <c r="G51" i="3" s="1"/>
  <c r="G92" i="3" s="1"/>
  <c r="J4" i="4"/>
  <c r="J92" i="4" s="1"/>
  <c r="H51" i="4"/>
  <c r="K52" i="4"/>
  <c r="K51" i="4" s="1"/>
  <c r="K92" i="4" s="1"/>
  <c r="F4" i="5"/>
  <c r="F92" i="5" s="1"/>
  <c r="L92" i="2"/>
  <c r="H77" i="2"/>
  <c r="H92" i="2" s="1"/>
  <c r="G77" i="2"/>
  <c r="G92" i="2" s="1"/>
  <c r="K77" i="2"/>
  <c r="E64" i="3"/>
  <c r="E51" i="3" s="1"/>
  <c r="E92" i="3" s="1"/>
  <c r="H92" i="4"/>
  <c r="L51" i="4"/>
  <c r="L92" i="4" s="1"/>
</calcChain>
</file>

<file path=xl/sharedStrings.xml><?xml version="1.0" encoding="utf-8"?>
<sst xmlns="http://schemas.openxmlformats.org/spreadsheetml/2006/main" count="6489" uniqueCount="171">
  <si>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</si>
  <si>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</si>
  <si>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</si>
  <si>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</si>
  <si>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</si>
  <si>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</si>
  <si>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</si>
  <si>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</si>
  <si>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</si>
  <si>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</si>
  <si>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</si>
  <si>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</si>
  <si>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</si>
  <si>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</si>
  <si>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</si>
  <si>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</si>
  <si>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</si>
  <si>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</si>
  <si>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</si>
  <si>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</si>
  <si>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</si>
  <si>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</si>
  <si>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</si>
  <si>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</si>
  <si>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</si>
  <si>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</si>
  <si>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</si>
  <si>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</si>
  <si>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</si>
  <si>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</si>
  <si>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</si>
  <si>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</si>
  <si>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</si>
  <si>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</si>
  <si>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</si>
  <si>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</si>
  <si>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</si>
  <si>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</si>
  <si>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</si>
  <si>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</si>
  <si>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</si>
  <si>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</si>
  <si>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</si>
  <si>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</si>
  <si>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</si>
  <si>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</si>
  <si>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</si>
  <si>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</si>
  <si>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</si>
  <si>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</si>
  <si>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</si>
  <si>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</si>
  <si>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</si>
  <si>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</si>
  <si>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</si>
  <si>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</si>
  <si>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</si>
  <si>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</si>
  <si>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</si>
  <si>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</si>
  <si>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</si>
  <si>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</si>
  <si>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</si>
  <si>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</si>
  <si>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</si>
  <si>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</si>
  <si>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</si>
  <si>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</si>
  <si>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</si>
  <si>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</si>
  <si>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</si>
  <si>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</si>
  <si>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</si>
  <si>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</si>
  <si>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</si>
  <si>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</si>
  <si>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</si>
  <si>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</si>
  <si>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</si>
  <si>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</si>
  <si>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</si>
  <si>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</si>
  <si>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</si>
  <si>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</si>
  <si>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</si>
  <si>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</si>
  <si>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</si>
  <si>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</si>
  <si>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</si>
  <si>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</si>
  <si>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</si>
  <si>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</si>
  <si>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</si>
  <si>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</si>
  <si>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</si>
  <si>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</si>
  <si>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</si>
  <si>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</si>
  <si>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</si>
  <si>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</si>
  <si>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</si>
  <si>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</si>
  <si>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</si>
  <si>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</si>
  <si>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</si>
  <si>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</si>
  <si>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</si>
  <si>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</si>
  <si>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</si>
  <si>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</si>
  <si>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</si>
  <si>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</si>
  <si>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</si>
  <si>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</si>
  <si>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</si>
  <si>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</si>
  <si>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</si>
  <si>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</si>
  <si>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</si>
  <si>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</si>
  <si>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</si>
  <si>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</si>
  <si>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Public Works</t>
  </si>
  <si>
    <t>Table B.2: Payments and estimates by economic classification: Public Works</t>
  </si>
  <si>
    <t>2013/14</t>
  </si>
  <si>
    <t>2014/15</t>
  </si>
  <si>
    <t>2015/16</t>
  </si>
  <si>
    <t>2016/17</t>
  </si>
  <si>
    <t>1. Administration</t>
  </si>
  <si>
    <t>2. Public Works Infrastructure</t>
  </si>
  <si>
    <t>3. Expanded Public Works Programme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</si>
  <si>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</si>
  <si>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</si>
  <si>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</si>
  <si>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</si>
  <si>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</si>
  <si>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</si>
  <si>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</si>
  <si>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</si>
  <si>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</si>
  <si>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</si>
  <si>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</si>
  <si>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</si>
  <si>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</si>
  <si>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 xml:space="preserve">2. Management Of The Department </t>
  </si>
  <si>
    <t>3. Corporate Support</t>
  </si>
  <si>
    <t>1. Programme Support</t>
  </si>
  <si>
    <t>2. Planning</t>
  </si>
  <si>
    <t>3. Design</t>
  </si>
  <si>
    <t xml:space="preserve">4. Construction </t>
  </si>
  <si>
    <t>5. Maintenance</t>
  </si>
  <si>
    <t>6. Immovable Asset Management</t>
  </si>
  <si>
    <t>7. Facility Operations</t>
  </si>
  <si>
    <t>2. Community Development</t>
  </si>
  <si>
    <t>3. Innovation And Empowerment</t>
  </si>
  <si>
    <t>4. Co-Ordination And Compliance Monitoring</t>
  </si>
  <si>
    <t>2010/11</t>
  </si>
  <si>
    <t>2011/12</t>
  </si>
  <si>
    <t>2012/13</t>
  </si>
  <si>
    <t>Table 9.2: Summary of departmental receipts collection</t>
  </si>
  <si>
    <t>Table 9.3: Summary of payments and estimates by programme: Public Works</t>
  </si>
  <si>
    <t>Table 9.4: Summary of provincial payments and estimates by economic classification: Public Works</t>
  </si>
  <si>
    <t>Table 9.6: Summary of payments and estimates by sub-programme: Administration</t>
  </si>
  <si>
    <t>Table 9.7: Summary of payments and estimates by economic classification: Administration</t>
  </si>
  <si>
    <t>Table 9.8: Summary of payments and estimates by sub-programme: Public Works Infrastructure</t>
  </si>
  <si>
    <t>Table 9.9: Summary of payments and estimates by economic classification: Public Works Infrastructure</t>
  </si>
  <si>
    <t>Table 9.10: Summary of payments and estimates by sub-programme: Expanded Public Works Programme</t>
  </si>
  <si>
    <t>Table 9.11: Summary of payments and estimates by economic classification: Expanded Public Works Programme</t>
  </si>
  <si>
    <t>Table B.2A: Payments and estimates by economic classification: Administration</t>
  </si>
  <si>
    <t>Table B.2B: Payments and estimates by economic classification: Public Works Infrastructure</t>
  </si>
  <si>
    <t>Table B.2C: Payments and estimates by economic classification: Expanded Public Works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</si>
</sst>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159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7030</v>
      </c>
      <c r="D9" s="157">
        <v>19414</v>
      </c>
      <c r="E9" s="157">
        <v>32340</v>
      </c>
      <c r="F9" s="156">
        <v>21205</v>
      </c>
      <c r="G9" s="157">
        <v>31961</v>
      </c>
      <c r="H9" s="158">
        <v>31961</v>
      </c>
      <c r="I9" s="157">
        <v>32447</v>
      </c>
      <c r="J9" s="157">
        <v>34808</v>
      </c>
      <c r="K9" s="157">
        <v>36770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223</v>
      </c>
      <c r="D12" s="157">
        <v>250</v>
      </c>
      <c r="E12" s="157">
        <v>97</v>
      </c>
      <c r="F12" s="156">
        <v>57</v>
      </c>
      <c r="G12" s="157">
        <v>57</v>
      </c>
      <c r="H12" s="158">
        <v>57</v>
      </c>
      <c r="I12" s="157">
        <v>61</v>
      </c>
      <c r="J12" s="157">
        <v>64</v>
      </c>
      <c r="K12" s="157">
        <v>67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1695</v>
      </c>
      <c r="D13" s="157">
        <v>184</v>
      </c>
      <c r="E13" s="157">
        <v>240</v>
      </c>
      <c r="F13" s="156">
        <v>1790</v>
      </c>
      <c r="G13" s="157">
        <v>0</v>
      </c>
      <c r="H13" s="158">
        <v>0</v>
      </c>
      <c r="I13" s="157">
        <v>2000</v>
      </c>
      <c r="J13" s="157">
        <v>1500</v>
      </c>
      <c r="K13" s="157">
        <v>1500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816</v>
      </c>
      <c r="D14" s="160">
        <v>8228</v>
      </c>
      <c r="E14" s="160">
        <v>681</v>
      </c>
      <c r="F14" s="159">
        <v>512</v>
      </c>
      <c r="G14" s="160">
        <v>382</v>
      </c>
      <c r="H14" s="161">
        <v>382</v>
      </c>
      <c r="I14" s="160">
        <v>412</v>
      </c>
      <c r="J14" s="160">
        <v>434</v>
      </c>
      <c r="K14" s="160">
        <v>457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9764</v>
      </c>
      <c r="D15" s="165">
        <f t="shared" ref="D15:K15" si="1">SUM(D5:D14)</f>
        <v>28076</v>
      </c>
      <c r="E15" s="165">
        <f t="shared" si="1"/>
        <v>33358</v>
      </c>
      <c r="F15" s="166">
        <f t="shared" si="1"/>
        <v>23564</v>
      </c>
      <c r="G15" s="165">
        <f t="shared" si="1"/>
        <v>32400</v>
      </c>
      <c r="H15" s="167">
        <f t="shared" si="1"/>
        <v>32400</v>
      </c>
      <c r="I15" s="165">
        <f t="shared" si="1"/>
        <v>34920</v>
      </c>
      <c r="J15" s="165">
        <f t="shared" si="1"/>
        <v>36806</v>
      </c>
      <c r="K15" s="165">
        <f t="shared" si="1"/>
        <v>38794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156</v>
      </c>
      <c r="F3" s="22" t="s">
        <v>157</v>
      </c>
      <c r="G3" s="22" t="s">
        <v>158</v>
      </c>
      <c r="H3" s="173" t="s">
        <v>124</v>
      </c>
      <c r="I3" s="174"/>
      <c r="J3" s="175"/>
      <c r="K3" s="22" t="s">
        <v>125</v>
      </c>
      <c r="L3" s="22" t="s">
        <v>126</v>
      </c>
      <c r="M3" s="22" t="s">
        <v>127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7030</v>
      </c>
      <c r="F9" s="27">
        <f t="shared" ref="F9:M9" si="1">F10+F19</f>
        <v>19414</v>
      </c>
      <c r="G9" s="27">
        <f t="shared" si="1"/>
        <v>32340</v>
      </c>
      <c r="H9" s="28">
        <f t="shared" si="1"/>
        <v>21205</v>
      </c>
      <c r="I9" s="27">
        <f t="shared" si="1"/>
        <v>31961</v>
      </c>
      <c r="J9" s="29">
        <f t="shared" si="1"/>
        <v>31961</v>
      </c>
      <c r="K9" s="27">
        <f t="shared" si="1"/>
        <v>32447</v>
      </c>
      <c r="L9" s="27">
        <f t="shared" si="1"/>
        <v>34808</v>
      </c>
      <c r="M9" s="27">
        <f t="shared" si="1"/>
        <v>36770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7030</v>
      </c>
      <c r="F10" s="59">
        <f t="shared" ref="F10:M10" si="2">SUM(F11:F13)</f>
        <v>19414</v>
      </c>
      <c r="G10" s="59">
        <f t="shared" si="2"/>
        <v>32339</v>
      </c>
      <c r="H10" s="60">
        <f t="shared" si="2"/>
        <v>21205</v>
      </c>
      <c r="I10" s="59">
        <f t="shared" si="2"/>
        <v>31961</v>
      </c>
      <c r="J10" s="61">
        <f t="shared" si="2"/>
        <v>31961</v>
      </c>
      <c r="K10" s="59">
        <f t="shared" si="2"/>
        <v>32447</v>
      </c>
      <c r="L10" s="59">
        <f t="shared" si="2"/>
        <v>34808</v>
      </c>
      <c r="M10" s="59">
        <f t="shared" si="2"/>
        <v>36770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6204</v>
      </c>
      <c r="F11" s="36">
        <v>18712</v>
      </c>
      <c r="G11" s="36">
        <v>31739</v>
      </c>
      <c r="H11" s="37">
        <v>20680</v>
      </c>
      <c r="I11" s="36">
        <v>31361</v>
      </c>
      <c r="J11" s="38">
        <v>31361</v>
      </c>
      <c r="K11" s="36">
        <v>32447</v>
      </c>
      <c r="L11" s="36">
        <v>34808</v>
      </c>
      <c r="M11" s="36">
        <v>36770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826</v>
      </c>
      <c r="F13" s="44">
        <v>702</v>
      </c>
      <c r="G13" s="44">
        <v>600</v>
      </c>
      <c r="H13" s="45">
        <v>525</v>
      </c>
      <c r="I13" s="44">
        <v>600</v>
      </c>
      <c r="J13" s="46">
        <v>600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826</v>
      </c>
      <c r="F15" s="36">
        <v>702</v>
      </c>
      <c r="G15" s="36">
        <v>600</v>
      </c>
      <c r="H15" s="37">
        <v>525</v>
      </c>
      <c r="I15" s="36">
        <v>600</v>
      </c>
      <c r="J15" s="38">
        <v>600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1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223</v>
      </c>
      <c r="F31" s="93">
        <f t="shared" ref="F31:M31" si="4">SUM(F32:F34)</f>
        <v>250</v>
      </c>
      <c r="G31" s="93">
        <f t="shared" si="4"/>
        <v>97</v>
      </c>
      <c r="H31" s="94">
        <f t="shared" si="4"/>
        <v>57</v>
      </c>
      <c r="I31" s="93">
        <f t="shared" si="4"/>
        <v>57</v>
      </c>
      <c r="J31" s="95">
        <f t="shared" si="4"/>
        <v>57</v>
      </c>
      <c r="K31" s="93">
        <f t="shared" si="4"/>
        <v>61</v>
      </c>
      <c r="L31" s="93">
        <f t="shared" si="4"/>
        <v>64</v>
      </c>
      <c r="M31" s="93">
        <f t="shared" si="4"/>
        <v>67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223</v>
      </c>
      <c r="F32" s="36">
        <v>250</v>
      </c>
      <c r="G32" s="36">
        <v>97</v>
      </c>
      <c r="H32" s="37">
        <v>57</v>
      </c>
      <c r="I32" s="36">
        <v>57</v>
      </c>
      <c r="J32" s="38">
        <v>57</v>
      </c>
      <c r="K32" s="36">
        <v>61</v>
      </c>
      <c r="L32" s="36">
        <v>64</v>
      </c>
      <c r="M32" s="36">
        <v>67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1695</v>
      </c>
      <c r="F36" s="27">
        <f t="shared" ref="F36:M36" si="5">SUM(F37:F38)</f>
        <v>184</v>
      </c>
      <c r="G36" s="27">
        <f t="shared" si="5"/>
        <v>240</v>
      </c>
      <c r="H36" s="28">
        <f t="shared" si="5"/>
        <v>1790</v>
      </c>
      <c r="I36" s="27">
        <f t="shared" si="5"/>
        <v>0</v>
      </c>
      <c r="J36" s="29">
        <f t="shared" si="5"/>
        <v>0</v>
      </c>
      <c r="K36" s="27">
        <f t="shared" si="5"/>
        <v>2000</v>
      </c>
      <c r="L36" s="27">
        <f t="shared" si="5"/>
        <v>1500</v>
      </c>
      <c r="M36" s="27">
        <f t="shared" si="5"/>
        <v>1500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1695</v>
      </c>
      <c r="F37" s="36">
        <v>184</v>
      </c>
      <c r="G37" s="36">
        <v>240</v>
      </c>
      <c r="H37" s="37">
        <v>1790</v>
      </c>
      <c r="I37" s="36">
        <v>0</v>
      </c>
      <c r="J37" s="38">
        <v>0</v>
      </c>
      <c r="K37" s="36">
        <v>2000</v>
      </c>
      <c r="L37" s="36">
        <v>1500</v>
      </c>
      <c r="M37" s="36">
        <v>1500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816</v>
      </c>
      <c r="F39" s="27">
        <v>8228</v>
      </c>
      <c r="G39" s="27">
        <v>681</v>
      </c>
      <c r="H39" s="28">
        <v>512</v>
      </c>
      <c r="I39" s="27">
        <v>382</v>
      </c>
      <c r="J39" s="29">
        <v>382</v>
      </c>
      <c r="K39" s="27">
        <v>412</v>
      </c>
      <c r="L39" s="27">
        <v>434</v>
      </c>
      <c r="M39" s="27">
        <v>457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9764</v>
      </c>
      <c r="F40" s="103">
        <f t="shared" ref="F40:M40" si="6">F4+F9+F21+F29+F31+F36+F39</f>
        <v>28076</v>
      </c>
      <c r="G40" s="103">
        <f t="shared" si="6"/>
        <v>33358</v>
      </c>
      <c r="H40" s="104">
        <f t="shared" si="6"/>
        <v>23564</v>
      </c>
      <c r="I40" s="103">
        <f t="shared" si="6"/>
        <v>32400</v>
      </c>
      <c r="J40" s="105">
        <f t="shared" si="6"/>
        <v>32400</v>
      </c>
      <c r="K40" s="103">
        <f t="shared" si="6"/>
        <v>34920</v>
      </c>
      <c r="L40" s="103">
        <f t="shared" si="6"/>
        <v>36806</v>
      </c>
      <c r="M40" s="103">
        <f t="shared" si="6"/>
        <v>38794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156</v>
      </c>
      <c r="F3" s="22" t="s">
        <v>157</v>
      </c>
      <c r="G3" s="22" t="s">
        <v>158</v>
      </c>
      <c r="H3" s="173" t="s">
        <v>124</v>
      </c>
      <c r="I3" s="174"/>
      <c r="J3" s="175"/>
      <c r="K3" s="22" t="s">
        <v>125</v>
      </c>
      <c r="L3" s="22" t="s">
        <v>126</v>
      </c>
      <c r="M3" s="22" t="s">
        <v>127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687365</v>
      </c>
      <c r="F4" s="27">
        <f t="shared" ref="F4:M4" si="0">F5+F8+F47</f>
        <v>776733</v>
      </c>
      <c r="G4" s="27">
        <f t="shared" si="0"/>
        <v>814014</v>
      </c>
      <c r="H4" s="28">
        <f t="shared" si="0"/>
        <v>887226</v>
      </c>
      <c r="I4" s="27">
        <f t="shared" si="0"/>
        <v>873857</v>
      </c>
      <c r="J4" s="29">
        <f t="shared" si="0"/>
        <v>988888</v>
      </c>
      <c r="K4" s="27">
        <f t="shared" si="0"/>
        <v>912529</v>
      </c>
      <c r="L4" s="27">
        <f t="shared" si="0"/>
        <v>939447</v>
      </c>
      <c r="M4" s="27">
        <f t="shared" si="0"/>
        <v>976134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273925</v>
      </c>
      <c r="F5" s="59">
        <f t="shared" ref="F5:M5" si="1">SUM(F6:F7)</f>
        <v>298903</v>
      </c>
      <c r="G5" s="59">
        <f t="shared" si="1"/>
        <v>313992</v>
      </c>
      <c r="H5" s="60">
        <f t="shared" si="1"/>
        <v>356823</v>
      </c>
      <c r="I5" s="59">
        <f t="shared" si="1"/>
        <v>347121</v>
      </c>
      <c r="J5" s="61">
        <f t="shared" si="1"/>
        <v>347121</v>
      </c>
      <c r="K5" s="59">
        <f t="shared" si="1"/>
        <v>379866</v>
      </c>
      <c r="L5" s="59">
        <f t="shared" si="1"/>
        <v>404195</v>
      </c>
      <c r="M5" s="59">
        <f t="shared" si="1"/>
        <v>428149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231387</v>
      </c>
      <c r="F6" s="36">
        <v>251920</v>
      </c>
      <c r="G6" s="36">
        <v>266230</v>
      </c>
      <c r="H6" s="37">
        <v>306613</v>
      </c>
      <c r="I6" s="36">
        <v>296221</v>
      </c>
      <c r="J6" s="38">
        <v>296340</v>
      </c>
      <c r="K6" s="36">
        <v>317693</v>
      </c>
      <c r="L6" s="36">
        <v>339384</v>
      </c>
      <c r="M6" s="36">
        <v>360226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42538</v>
      </c>
      <c r="F7" s="51">
        <v>46983</v>
      </c>
      <c r="G7" s="51">
        <v>47762</v>
      </c>
      <c r="H7" s="52">
        <v>50210</v>
      </c>
      <c r="I7" s="51">
        <v>50900</v>
      </c>
      <c r="J7" s="53">
        <v>50781</v>
      </c>
      <c r="K7" s="51">
        <v>62173</v>
      </c>
      <c r="L7" s="51">
        <v>64811</v>
      </c>
      <c r="M7" s="51">
        <v>67923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413440</v>
      </c>
      <c r="F8" s="59">
        <f t="shared" ref="F8:M8" si="2">SUM(F9:F46)</f>
        <v>477829</v>
      </c>
      <c r="G8" s="59">
        <f t="shared" si="2"/>
        <v>500020</v>
      </c>
      <c r="H8" s="60">
        <f t="shared" si="2"/>
        <v>530403</v>
      </c>
      <c r="I8" s="59">
        <f t="shared" si="2"/>
        <v>526736</v>
      </c>
      <c r="J8" s="61">
        <f t="shared" si="2"/>
        <v>641767</v>
      </c>
      <c r="K8" s="59">
        <f t="shared" si="2"/>
        <v>532663</v>
      </c>
      <c r="L8" s="59">
        <f t="shared" si="2"/>
        <v>535252</v>
      </c>
      <c r="M8" s="59">
        <f t="shared" si="2"/>
        <v>547985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110</v>
      </c>
      <c r="F9" s="36">
        <v>82</v>
      </c>
      <c r="G9" s="36">
        <v>127</v>
      </c>
      <c r="H9" s="37">
        <v>178</v>
      </c>
      <c r="I9" s="36">
        <v>133</v>
      </c>
      <c r="J9" s="38">
        <v>128</v>
      </c>
      <c r="K9" s="36">
        <v>70</v>
      </c>
      <c r="L9" s="36">
        <v>74</v>
      </c>
      <c r="M9" s="36">
        <v>78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2067</v>
      </c>
      <c r="F10" s="44">
        <v>1078</v>
      </c>
      <c r="G10" s="44">
        <v>1611</v>
      </c>
      <c r="H10" s="45">
        <v>2171</v>
      </c>
      <c r="I10" s="44">
        <v>2277</v>
      </c>
      <c r="J10" s="46">
        <v>1780</v>
      </c>
      <c r="K10" s="44">
        <v>1915</v>
      </c>
      <c r="L10" s="44">
        <v>2012</v>
      </c>
      <c r="M10" s="44">
        <v>2123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457</v>
      </c>
      <c r="F11" s="44">
        <v>2417</v>
      </c>
      <c r="G11" s="44">
        <v>765</v>
      </c>
      <c r="H11" s="45">
        <v>2059</v>
      </c>
      <c r="I11" s="44">
        <v>2765</v>
      </c>
      <c r="J11" s="46">
        <v>586</v>
      </c>
      <c r="K11" s="44">
        <v>917</v>
      </c>
      <c r="L11" s="44">
        <v>484</v>
      </c>
      <c r="M11" s="44">
        <v>730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5380</v>
      </c>
      <c r="F12" s="44">
        <v>5220</v>
      </c>
      <c r="G12" s="44">
        <v>5965</v>
      </c>
      <c r="H12" s="45">
        <v>6700</v>
      </c>
      <c r="I12" s="44">
        <v>5680</v>
      </c>
      <c r="J12" s="46">
        <v>5700</v>
      </c>
      <c r="K12" s="44">
        <v>7000</v>
      </c>
      <c r="L12" s="44">
        <v>7400</v>
      </c>
      <c r="M12" s="44">
        <v>7800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1412</v>
      </c>
      <c r="F13" s="44">
        <v>1290</v>
      </c>
      <c r="G13" s="44">
        <v>1407</v>
      </c>
      <c r="H13" s="45">
        <v>1406</v>
      </c>
      <c r="I13" s="44">
        <v>1406</v>
      </c>
      <c r="J13" s="46">
        <v>1406</v>
      </c>
      <c r="K13" s="44">
        <v>1480</v>
      </c>
      <c r="L13" s="44">
        <v>1560</v>
      </c>
      <c r="M13" s="44">
        <v>1650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638</v>
      </c>
      <c r="F14" s="44">
        <v>854</v>
      </c>
      <c r="G14" s="44">
        <v>591</v>
      </c>
      <c r="H14" s="45">
        <v>1240</v>
      </c>
      <c r="I14" s="44">
        <v>23</v>
      </c>
      <c r="J14" s="46">
        <v>745</v>
      </c>
      <c r="K14" s="44">
        <v>702</v>
      </c>
      <c r="L14" s="44">
        <v>745</v>
      </c>
      <c r="M14" s="44">
        <v>791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4912</v>
      </c>
      <c r="F15" s="44">
        <v>5000</v>
      </c>
      <c r="G15" s="44">
        <v>5233</v>
      </c>
      <c r="H15" s="45">
        <v>6273</v>
      </c>
      <c r="I15" s="44">
        <v>5219</v>
      </c>
      <c r="J15" s="46">
        <v>5147</v>
      </c>
      <c r="K15" s="44">
        <v>4727</v>
      </c>
      <c r="L15" s="44">
        <v>5273</v>
      </c>
      <c r="M15" s="44">
        <v>5704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1219</v>
      </c>
      <c r="F16" s="44">
        <v>940</v>
      </c>
      <c r="G16" s="44">
        <v>2634</v>
      </c>
      <c r="H16" s="45">
        <v>2741</v>
      </c>
      <c r="I16" s="44">
        <v>3236</v>
      </c>
      <c r="J16" s="46">
        <v>3734</v>
      </c>
      <c r="K16" s="44">
        <v>3096</v>
      </c>
      <c r="L16" s="44">
        <v>3287</v>
      </c>
      <c r="M16" s="44">
        <v>3433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4210</v>
      </c>
      <c r="F17" s="44">
        <v>2452</v>
      </c>
      <c r="G17" s="44">
        <v>7569</v>
      </c>
      <c r="H17" s="45">
        <v>11301</v>
      </c>
      <c r="I17" s="44">
        <v>6379</v>
      </c>
      <c r="J17" s="46">
        <v>6587</v>
      </c>
      <c r="K17" s="44">
        <v>4398</v>
      </c>
      <c r="L17" s="44">
        <v>4230</v>
      </c>
      <c r="M17" s="44">
        <v>4272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1202</v>
      </c>
      <c r="F18" s="44">
        <v>4833</v>
      </c>
      <c r="G18" s="44">
        <v>14</v>
      </c>
      <c r="H18" s="45">
        <v>0</v>
      </c>
      <c r="I18" s="44">
        <v>-300</v>
      </c>
      <c r="J18" s="46">
        <v>1310</v>
      </c>
      <c r="K18" s="44">
        <v>1100</v>
      </c>
      <c r="L18" s="44">
        <v>1386</v>
      </c>
      <c r="M18" s="44">
        <v>1459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1680</v>
      </c>
      <c r="F21" s="44">
        <v>3517</v>
      </c>
      <c r="G21" s="44">
        <v>907</v>
      </c>
      <c r="H21" s="45">
        <v>1116</v>
      </c>
      <c r="I21" s="44">
        <v>1242</v>
      </c>
      <c r="J21" s="46">
        <v>1238</v>
      </c>
      <c r="K21" s="44">
        <v>1290</v>
      </c>
      <c r="L21" s="44">
        <v>1360</v>
      </c>
      <c r="M21" s="44">
        <v>1432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29839</v>
      </c>
      <c r="F22" s="44">
        <v>35162</v>
      </c>
      <c r="G22" s="44">
        <v>32967</v>
      </c>
      <c r="H22" s="45">
        <v>52035</v>
      </c>
      <c r="I22" s="44">
        <v>54816</v>
      </c>
      <c r="J22" s="46">
        <v>47527</v>
      </c>
      <c r="K22" s="44">
        <v>37977</v>
      </c>
      <c r="L22" s="44">
        <v>33036</v>
      </c>
      <c r="M22" s="44">
        <v>34160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</v>
      </c>
      <c r="F23" s="44">
        <v>33</v>
      </c>
      <c r="G23" s="44">
        <v>19</v>
      </c>
      <c r="H23" s="45">
        <v>0</v>
      </c>
      <c r="I23" s="44">
        <v>40</v>
      </c>
      <c r="J23" s="46">
        <v>40</v>
      </c>
      <c r="K23" s="44">
        <v>40</v>
      </c>
      <c r="L23" s="44">
        <v>42</v>
      </c>
      <c r="M23" s="44">
        <v>44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105</v>
      </c>
      <c r="F24" s="44">
        <v>91</v>
      </c>
      <c r="G24" s="44">
        <v>164</v>
      </c>
      <c r="H24" s="45">
        <v>177</v>
      </c>
      <c r="I24" s="44">
        <v>156</v>
      </c>
      <c r="J24" s="46">
        <v>154</v>
      </c>
      <c r="K24" s="44">
        <v>71</v>
      </c>
      <c r="L24" s="44">
        <v>73</v>
      </c>
      <c r="M24" s="44">
        <v>75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539</v>
      </c>
      <c r="I25" s="44">
        <v>2000</v>
      </c>
      <c r="J25" s="46">
        <v>6159</v>
      </c>
      <c r="K25" s="44">
        <v>5417</v>
      </c>
      <c r="L25" s="44">
        <v>5732</v>
      </c>
      <c r="M25" s="44">
        <v>6324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-2102</v>
      </c>
      <c r="J27" s="46">
        <v>4674</v>
      </c>
      <c r="K27" s="44">
        <v>3940</v>
      </c>
      <c r="L27" s="44">
        <v>4154</v>
      </c>
      <c r="M27" s="44">
        <v>4380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42</v>
      </c>
      <c r="F30" s="44">
        <v>43</v>
      </c>
      <c r="G30" s="44">
        <v>53</v>
      </c>
      <c r="H30" s="45">
        <v>22</v>
      </c>
      <c r="I30" s="44">
        <v>22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2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1036</v>
      </c>
      <c r="F32" s="44">
        <v>1056</v>
      </c>
      <c r="G32" s="44">
        <v>546</v>
      </c>
      <c r="H32" s="45">
        <v>3380</v>
      </c>
      <c r="I32" s="44">
        <v>2858</v>
      </c>
      <c r="J32" s="46">
        <v>645</v>
      </c>
      <c r="K32" s="44">
        <v>1062</v>
      </c>
      <c r="L32" s="44">
        <v>4590</v>
      </c>
      <c r="M32" s="44">
        <v>4198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1669</v>
      </c>
      <c r="H36" s="45">
        <v>0</v>
      </c>
      <c r="I36" s="44">
        <v>0</v>
      </c>
      <c r="J36" s="46">
        <v>0</v>
      </c>
      <c r="K36" s="44">
        <v>5</v>
      </c>
      <c r="L36" s="44">
        <v>6</v>
      </c>
      <c r="M36" s="44">
        <v>7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3474</v>
      </c>
      <c r="F37" s="44">
        <v>5920</v>
      </c>
      <c r="G37" s="44">
        <v>53</v>
      </c>
      <c r="H37" s="45">
        <v>2909</v>
      </c>
      <c r="I37" s="44">
        <v>3878</v>
      </c>
      <c r="J37" s="46">
        <v>1642</v>
      </c>
      <c r="K37" s="44">
        <v>2923</v>
      </c>
      <c r="L37" s="44">
        <v>3098</v>
      </c>
      <c r="M37" s="44">
        <v>3274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2082</v>
      </c>
      <c r="F38" s="44">
        <v>2554</v>
      </c>
      <c r="G38" s="44">
        <v>1872</v>
      </c>
      <c r="H38" s="45">
        <v>3700</v>
      </c>
      <c r="I38" s="44">
        <v>3231</v>
      </c>
      <c r="J38" s="46">
        <v>2209</v>
      </c>
      <c r="K38" s="44">
        <v>1999</v>
      </c>
      <c r="L38" s="44">
        <v>2156</v>
      </c>
      <c r="M38" s="44">
        <v>2305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142480</v>
      </c>
      <c r="F39" s="44">
        <v>163730</v>
      </c>
      <c r="G39" s="44">
        <v>171099</v>
      </c>
      <c r="H39" s="45">
        <v>183122</v>
      </c>
      <c r="I39" s="44">
        <v>184615</v>
      </c>
      <c r="J39" s="46">
        <v>182033</v>
      </c>
      <c r="K39" s="44">
        <v>190744</v>
      </c>
      <c r="L39" s="44">
        <v>197520</v>
      </c>
      <c r="M39" s="44">
        <v>203847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185802</v>
      </c>
      <c r="F40" s="44">
        <v>213666</v>
      </c>
      <c r="G40" s="44">
        <v>244217</v>
      </c>
      <c r="H40" s="45">
        <v>233695</v>
      </c>
      <c r="I40" s="44">
        <v>232828</v>
      </c>
      <c r="J40" s="46">
        <v>355068</v>
      </c>
      <c r="K40" s="44">
        <v>248142</v>
      </c>
      <c r="L40" s="44">
        <v>242054</v>
      </c>
      <c r="M40" s="44">
        <v>243845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235</v>
      </c>
      <c r="F41" s="44">
        <v>307</v>
      </c>
      <c r="G41" s="44">
        <v>142</v>
      </c>
      <c r="H41" s="45">
        <v>213</v>
      </c>
      <c r="I41" s="44">
        <v>560</v>
      </c>
      <c r="J41" s="46">
        <v>530</v>
      </c>
      <c r="K41" s="44">
        <v>560</v>
      </c>
      <c r="L41" s="44">
        <v>589</v>
      </c>
      <c r="M41" s="44">
        <v>622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15558</v>
      </c>
      <c r="F42" s="44">
        <v>13369</v>
      </c>
      <c r="G42" s="44">
        <v>17064</v>
      </c>
      <c r="H42" s="45">
        <v>12757</v>
      </c>
      <c r="I42" s="44">
        <v>14412</v>
      </c>
      <c r="J42" s="46">
        <v>11617</v>
      </c>
      <c r="K42" s="44">
        <v>11421</v>
      </c>
      <c r="L42" s="44">
        <v>12631</v>
      </c>
      <c r="M42" s="44">
        <v>13571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1729</v>
      </c>
      <c r="F43" s="44">
        <v>1229</v>
      </c>
      <c r="G43" s="44">
        <v>2944</v>
      </c>
      <c r="H43" s="45">
        <v>2286</v>
      </c>
      <c r="I43" s="44">
        <v>964</v>
      </c>
      <c r="J43" s="46">
        <v>858</v>
      </c>
      <c r="K43" s="44">
        <v>1463</v>
      </c>
      <c r="L43" s="44">
        <v>1545</v>
      </c>
      <c r="M43" s="44">
        <v>1632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7669</v>
      </c>
      <c r="F44" s="44">
        <v>12864</v>
      </c>
      <c r="G44" s="44">
        <v>210</v>
      </c>
      <c r="H44" s="45">
        <v>326</v>
      </c>
      <c r="I44" s="44">
        <v>422</v>
      </c>
      <c r="J44" s="46">
        <v>100</v>
      </c>
      <c r="K44" s="44">
        <v>14</v>
      </c>
      <c r="L44" s="44">
        <v>16</v>
      </c>
      <c r="M44" s="44">
        <v>18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92</v>
      </c>
      <c r="F45" s="44">
        <v>122</v>
      </c>
      <c r="G45" s="44">
        <v>176</v>
      </c>
      <c r="H45" s="45">
        <v>57</v>
      </c>
      <c r="I45" s="44">
        <v>-26</v>
      </c>
      <c r="J45" s="46">
        <v>148</v>
      </c>
      <c r="K45" s="44">
        <v>190</v>
      </c>
      <c r="L45" s="44">
        <v>199</v>
      </c>
      <c r="M45" s="44">
        <v>211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2</v>
      </c>
      <c r="J46" s="53">
        <v>2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1</v>
      </c>
      <c r="G47" s="59">
        <f t="shared" si="3"/>
        <v>2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1</v>
      </c>
      <c r="G48" s="36">
        <v>2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225928</v>
      </c>
      <c r="F51" s="27">
        <f t="shared" ref="F51:M51" si="4">F52+F59+F62+F63+F64+F72+F73</f>
        <v>243855</v>
      </c>
      <c r="G51" s="27">
        <f t="shared" si="4"/>
        <v>270562</v>
      </c>
      <c r="H51" s="28">
        <f t="shared" si="4"/>
        <v>285956</v>
      </c>
      <c r="I51" s="27">
        <f t="shared" si="4"/>
        <v>288327</v>
      </c>
      <c r="J51" s="29">
        <f t="shared" si="4"/>
        <v>288327</v>
      </c>
      <c r="K51" s="27">
        <f t="shared" si="4"/>
        <v>303416</v>
      </c>
      <c r="L51" s="27">
        <f t="shared" si="4"/>
        <v>317429</v>
      </c>
      <c r="M51" s="27">
        <f t="shared" si="4"/>
        <v>334284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222376</v>
      </c>
      <c r="F52" s="36">
        <f t="shared" ref="F52:M52" si="5">F53+F56</f>
        <v>240150</v>
      </c>
      <c r="G52" s="36">
        <f t="shared" si="5"/>
        <v>268035</v>
      </c>
      <c r="H52" s="37">
        <f t="shared" si="5"/>
        <v>282904</v>
      </c>
      <c r="I52" s="36">
        <f t="shared" si="5"/>
        <v>282904</v>
      </c>
      <c r="J52" s="38">
        <f t="shared" si="5"/>
        <v>282904</v>
      </c>
      <c r="K52" s="36">
        <f t="shared" si="5"/>
        <v>298861</v>
      </c>
      <c r="L52" s="36">
        <f t="shared" si="5"/>
        <v>312609</v>
      </c>
      <c r="M52" s="36">
        <f t="shared" si="5"/>
        <v>329177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30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30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222376</v>
      </c>
      <c r="F56" s="59">
        <f t="shared" ref="F56:M56" si="7">SUM(F57:F58)</f>
        <v>240150</v>
      </c>
      <c r="G56" s="59">
        <f t="shared" si="7"/>
        <v>268005</v>
      </c>
      <c r="H56" s="60">
        <f t="shared" si="7"/>
        <v>282904</v>
      </c>
      <c r="I56" s="59">
        <f t="shared" si="7"/>
        <v>282904</v>
      </c>
      <c r="J56" s="61">
        <f t="shared" si="7"/>
        <v>282904</v>
      </c>
      <c r="K56" s="59">
        <f t="shared" si="7"/>
        <v>298861</v>
      </c>
      <c r="L56" s="59">
        <f t="shared" si="7"/>
        <v>312609</v>
      </c>
      <c r="M56" s="59">
        <f t="shared" si="7"/>
        <v>329177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222376</v>
      </c>
      <c r="F57" s="36">
        <v>240150</v>
      </c>
      <c r="G57" s="36">
        <v>268005</v>
      </c>
      <c r="H57" s="37">
        <v>282904</v>
      </c>
      <c r="I57" s="36">
        <v>282904</v>
      </c>
      <c r="J57" s="38">
        <v>282904</v>
      </c>
      <c r="K57" s="36">
        <v>298861</v>
      </c>
      <c r="L57" s="36">
        <v>312609</v>
      </c>
      <c r="M57" s="36">
        <v>329177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1071</v>
      </c>
      <c r="J59" s="61">
        <f t="shared" si="8"/>
        <v>1071</v>
      </c>
      <c r="K59" s="59">
        <f t="shared" si="8"/>
        <v>1135</v>
      </c>
      <c r="L59" s="59">
        <f t="shared" si="8"/>
        <v>1203</v>
      </c>
      <c r="M59" s="59">
        <f t="shared" si="8"/>
        <v>1276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1071</v>
      </c>
      <c r="J61" s="53">
        <v>1071</v>
      </c>
      <c r="K61" s="51">
        <v>1135</v>
      </c>
      <c r="L61" s="51">
        <v>1203</v>
      </c>
      <c r="M61" s="51">
        <v>1276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3552</v>
      </c>
      <c r="F73" s="44">
        <f t="shared" ref="F73:M73" si="12">SUM(F74:F75)</f>
        <v>3705</v>
      </c>
      <c r="G73" s="44">
        <f t="shared" si="12"/>
        <v>2527</v>
      </c>
      <c r="H73" s="45">
        <f t="shared" si="12"/>
        <v>3052</v>
      </c>
      <c r="I73" s="44">
        <f t="shared" si="12"/>
        <v>4352</v>
      </c>
      <c r="J73" s="46">
        <f t="shared" si="12"/>
        <v>4352</v>
      </c>
      <c r="K73" s="44">
        <f t="shared" si="12"/>
        <v>3420</v>
      </c>
      <c r="L73" s="44">
        <f t="shared" si="12"/>
        <v>3617</v>
      </c>
      <c r="M73" s="44">
        <f t="shared" si="12"/>
        <v>3831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3500</v>
      </c>
      <c r="F74" s="36">
        <v>3703</v>
      </c>
      <c r="G74" s="36">
        <v>2515</v>
      </c>
      <c r="H74" s="37">
        <v>2817</v>
      </c>
      <c r="I74" s="36">
        <v>4167</v>
      </c>
      <c r="J74" s="38">
        <v>3550</v>
      </c>
      <c r="K74" s="36">
        <v>3190</v>
      </c>
      <c r="L74" s="36">
        <v>3380</v>
      </c>
      <c r="M74" s="36">
        <v>3582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52</v>
      </c>
      <c r="F75" s="51">
        <v>2</v>
      </c>
      <c r="G75" s="51">
        <v>12</v>
      </c>
      <c r="H75" s="52">
        <v>235</v>
      </c>
      <c r="I75" s="51">
        <v>185</v>
      </c>
      <c r="J75" s="53">
        <v>802</v>
      </c>
      <c r="K75" s="51">
        <v>230</v>
      </c>
      <c r="L75" s="51">
        <v>237</v>
      </c>
      <c r="M75" s="51">
        <v>249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85910</v>
      </c>
      <c r="F77" s="27">
        <f t="shared" ref="F77:M77" si="13">F78+F81+F84+F85+F86+F87+F88</f>
        <v>232591</v>
      </c>
      <c r="G77" s="27">
        <f t="shared" si="13"/>
        <v>170313</v>
      </c>
      <c r="H77" s="28">
        <f t="shared" si="13"/>
        <v>245126</v>
      </c>
      <c r="I77" s="27">
        <f t="shared" si="13"/>
        <v>240769</v>
      </c>
      <c r="J77" s="29">
        <f t="shared" si="13"/>
        <v>240684</v>
      </c>
      <c r="K77" s="27">
        <f t="shared" si="13"/>
        <v>198971</v>
      </c>
      <c r="L77" s="27">
        <f t="shared" si="13"/>
        <v>235746</v>
      </c>
      <c r="M77" s="27">
        <f t="shared" si="13"/>
        <v>241621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46648</v>
      </c>
      <c r="F78" s="59">
        <f t="shared" ref="F78:M78" si="14">SUM(F79:F80)</f>
        <v>216790</v>
      </c>
      <c r="G78" s="59">
        <f t="shared" si="14"/>
        <v>158813</v>
      </c>
      <c r="H78" s="60">
        <f t="shared" si="14"/>
        <v>239673</v>
      </c>
      <c r="I78" s="59">
        <f t="shared" si="14"/>
        <v>234958</v>
      </c>
      <c r="J78" s="61">
        <f t="shared" si="14"/>
        <v>235108</v>
      </c>
      <c r="K78" s="59">
        <f t="shared" si="14"/>
        <v>194165</v>
      </c>
      <c r="L78" s="59">
        <f t="shared" si="14"/>
        <v>231182</v>
      </c>
      <c r="M78" s="59">
        <f t="shared" si="14"/>
        <v>236739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43537</v>
      </c>
      <c r="F79" s="36">
        <v>210720</v>
      </c>
      <c r="G79" s="36">
        <v>158195</v>
      </c>
      <c r="H79" s="37">
        <v>233121</v>
      </c>
      <c r="I79" s="36">
        <v>228406</v>
      </c>
      <c r="J79" s="38">
        <v>234958</v>
      </c>
      <c r="K79" s="36">
        <v>190542</v>
      </c>
      <c r="L79" s="36">
        <v>227372</v>
      </c>
      <c r="M79" s="36">
        <v>232706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3111</v>
      </c>
      <c r="F80" s="51">
        <v>6070</v>
      </c>
      <c r="G80" s="51">
        <v>618</v>
      </c>
      <c r="H80" s="52">
        <v>6552</v>
      </c>
      <c r="I80" s="51">
        <v>6552</v>
      </c>
      <c r="J80" s="53">
        <v>150</v>
      </c>
      <c r="K80" s="51">
        <v>3623</v>
      </c>
      <c r="L80" s="51">
        <v>3810</v>
      </c>
      <c r="M80" s="51">
        <v>4033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38690</v>
      </c>
      <c r="F81" s="44">
        <f t="shared" ref="F81:M81" si="15">SUM(F82:F83)</f>
        <v>14734</v>
      </c>
      <c r="G81" s="44">
        <f t="shared" si="15"/>
        <v>11500</v>
      </c>
      <c r="H81" s="45">
        <f t="shared" si="15"/>
        <v>5453</v>
      </c>
      <c r="I81" s="44">
        <f t="shared" si="15"/>
        <v>5811</v>
      </c>
      <c r="J81" s="46">
        <f t="shared" si="15"/>
        <v>5576</v>
      </c>
      <c r="K81" s="44">
        <f t="shared" si="15"/>
        <v>4806</v>
      </c>
      <c r="L81" s="44">
        <f t="shared" si="15"/>
        <v>4564</v>
      </c>
      <c r="M81" s="44">
        <f t="shared" si="15"/>
        <v>4882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26148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12542</v>
      </c>
      <c r="F83" s="51">
        <v>14734</v>
      </c>
      <c r="G83" s="51">
        <v>11500</v>
      </c>
      <c r="H83" s="52">
        <v>5453</v>
      </c>
      <c r="I83" s="51">
        <v>5811</v>
      </c>
      <c r="J83" s="53">
        <v>5576</v>
      </c>
      <c r="K83" s="51">
        <v>4806</v>
      </c>
      <c r="L83" s="51">
        <v>4564</v>
      </c>
      <c r="M83" s="51">
        <v>4882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572</v>
      </c>
      <c r="F88" s="44">
        <v>1067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851</v>
      </c>
      <c r="F90" s="27">
        <v>1359</v>
      </c>
      <c r="G90" s="27">
        <v>363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1000054</v>
      </c>
      <c r="F92" s="103">
        <f t="shared" ref="F92:M92" si="16">F4+F51+F77+F90</f>
        <v>1254538</v>
      </c>
      <c r="G92" s="103">
        <f t="shared" si="16"/>
        <v>1255252</v>
      </c>
      <c r="H92" s="104">
        <f t="shared" si="16"/>
        <v>1418308</v>
      </c>
      <c r="I92" s="103">
        <f t="shared" si="16"/>
        <v>1402953</v>
      </c>
      <c r="J92" s="105">
        <f t="shared" si="16"/>
        <v>1517899</v>
      </c>
      <c r="K92" s="103">
        <f t="shared" si="16"/>
        <v>1414916</v>
      </c>
      <c r="L92" s="103">
        <f t="shared" si="16"/>
        <v>1492622</v>
      </c>
      <c r="M92" s="103">
        <f t="shared" si="16"/>
        <v>1552039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156</v>
      </c>
      <c r="F3" s="22" t="s">
        <v>157</v>
      </c>
      <c r="G3" s="22" t="s">
        <v>158</v>
      </c>
      <c r="H3" s="173" t="s">
        <v>124</v>
      </c>
      <c r="I3" s="174"/>
      <c r="J3" s="175"/>
      <c r="K3" s="22" t="s">
        <v>125</v>
      </c>
      <c r="L3" s="22" t="s">
        <v>126</v>
      </c>
      <c r="M3" s="22" t="s">
        <v>127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65338</v>
      </c>
      <c r="F4" s="27">
        <f t="shared" ref="F4:M4" si="0">F5+F8+F47</f>
        <v>71684</v>
      </c>
      <c r="G4" s="27">
        <f t="shared" si="0"/>
        <v>81903</v>
      </c>
      <c r="H4" s="28">
        <f t="shared" si="0"/>
        <v>90390</v>
      </c>
      <c r="I4" s="27">
        <f t="shared" si="0"/>
        <v>94276</v>
      </c>
      <c r="J4" s="29">
        <f t="shared" si="0"/>
        <v>94821</v>
      </c>
      <c r="K4" s="27">
        <f t="shared" si="0"/>
        <v>100303</v>
      </c>
      <c r="L4" s="27">
        <f t="shared" si="0"/>
        <v>106381</v>
      </c>
      <c r="M4" s="27">
        <f t="shared" si="0"/>
        <v>112562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42685</v>
      </c>
      <c r="F5" s="59">
        <f t="shared" ref="F5:M5" si="1">SUM(F6:F7)</f>
        <v>47245</v>
      </c>
      <c r="G5" s="59">
        <f t="shared" si="1"/>
        <v>52999</v>
      </c>
      <c r="H5" s="60">
        <f t="shared" si="1"/>
        <v>58756</v>
      </c>
      <c r="I5" s="59">
        <f t="shared" si="1"/>
        <v>65450</v>
      </c>
      <c r="J5" s="61">
        <f t="shared" si="1"/>
        <v>65450</v>
      </c>
      <c r="K5" s="59">
        <f t="shared" si="1"/>
        <v>67137</v>
      </c>
      <c r="L5" s="59">
        <f t="shared" si="1"/>
        <v>71671</v>
      </c>
      <c r="M5" s="59">
        <f t="shared" si="1"/>
        <v>76177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37187</v>
      </c>
      <c r="F6" s="36">
        <v>40961</v>
      </c>
      <c r="G6" s="36">
        <v>45968</v>
      </c>
      <c r="H6" s="37">
        <v>51307</v>
      </c>
      <c r="I6" s="36">
        <v>57562</v>
      </c>
      <c r="J6" s="38">
        <v>57577</v>
      </c>
      <c r="K6" s="36">
        <v>58949</v>
      </c>
      <c r="L6" s="36">
        <v>63019</v>
      </c>
      <c r="M6" s="36">
        <v>67583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5498</v>
      </c>
      <c r="F7" s="51">
        <v>6284</v>
      </c>
      <c r="G7" s="51">
        <v>7031</v>
      </c>
      <c r="H7" s="52">
        <v>7449</v>
      </c>
      <c r="I7" s="51">
        <v>7888</v>
      </c>
      <c r="J7" s="53">
        <v>7873</v>
      </c>
      <c r="K7" s="51">
        <v>8188</v>
      </c>
      <c r="L7" s="51">
        <v>8652</v>
      </c>
      <c r="M7" s="51">
        <v>8594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22653</v>
      </c>
      <c r="F8" s="59">
        <f t="shared" ref="F8:M8" si="2">SUM(F9:F46)</f>
        <v>24438</v>
      </c>
      <c r="G8" s="59">
        <f t="shared" si="2"/>
        <v>28902</v>
      </c>
      <c r="H8" s="60">
        <f t="shared" si="2"/>
        <v>31634</v>
      </c>
      <c r="I8" s="59">
        <f t="shared" si="2"/>
        <v>28826</v>
      </c>
      <c r="J8" s="61">
        <f t="shared" si="2"/>
        <v>29371</v>
      </c>
      <c r="K8" s="59">
        <f t="shared" si="2"/>
        <v>33166</v>
      </c>
      <c r="L8" s="59">
        <f t="shared" si="2"/>
        <v>34710</v>
      </c>
      <c r="M8" s="59">
        <f t="shared" si="2"/>
        <v>36385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110</v>
      </c>
      <c r="F9" s="36">
        <v>82</v>
      </c>
      <c r="G9" s="36">
        <v>127</v>
      </c>
      <c r="H9" s="37">
        <v>178</v>
      </c>
      <c r="I9" s="36">
        <v>133</v>
      </c>
      <c r="J9" s="38">
        <v>128</v>
      </c>
      <c r="K9" s="36">
        <v>70</v>
      </c>
      <c r="L9" s="36">
        <v>74</v>
      </c>
      <c r="M9" s="36">
        <v>78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759</v>
      </c>
      <c r="F10" s="44">
        <v>892</v>
      </c>
      <c r="G10" s="44">
        <v>1536</v>
      </c>
      <c r="H10" s="45">
        <v>1489</v>
      </c>
      <c r="I10" s="44">
        <v>1595</v>
      </c>
      <c r="J10" s="46">
        <v>1695</v>
      </c>
      <c r="K10" s="44">
        <v>1915</v>
      </c>
      <c r="L10" s="44">
        <v>2012</v>
      </c>
      <c r="M10" s="44">
        <v>2123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131</v>
      </c>
      <c r="F11" s="44">
        <v>305</v>
      </c>
      <c r="G11" s="44">
        <v>285</v>
      </c>
      <c r="H11" s="45">
        <v>274</v>
      </c>
      <c r="I11" s="44">
        <v>1294</v>
      </c>
      <c r="J11" s="46">
        <v>328</v>
      </c>
      <c r="K11" s="44">
        <v>222</v>
      </c>
      <c r="L11" s="44">
        <v>179</v>
      </c>
      <c r="M11" s="44">
        <v>191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5380</v>
      </c>
      <c r="F12" s="44">
        <v>5220</v>
      </c>
      <c r="G12" s="44">
        <v>5965</v>
      </c>
      <c r="H12" s="45">
        <v>6700</v>
      </c>
      <c r="I12" s="44">
        <v>5700</v>
      </c>
      <c r="J12" s="46">
        <v>5700</v>
      </c>
      <c r="K12" s="44">
        <v>7000</v>
      </c>
      <c r="L12" s="44">
        <v>7400</v>
      </c>
      <c r="M12" s="44">
        <v>7800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1412</v>
      </c>
      <c r="F13" s="44">
        <v>1290</v>
      </c>
      <c r="G13" s="44">
        <v>1407</v>
      </c>
      <c r="H13" s="45">
        <v>1406</v>
      </c>
      <c r="I13" s="44">
        <v>1406</v>
      </c>
      <c r="J13" s="46">
        <v>1406</v>
      </c>
      <c r="K13" s="44">
        <v>1480</v>
      </c>
      <c r="L13" s="44">
        <v>1560</v>
      </c>
      <c r="M13" s="44">
        <v>1650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454</v>
      </c>
      <c r="F14" s="44">
        <v>388</v>
      </c>
      <c r="G14" s="44">
        <v>518</v>
      </c>
      <c r="H14" s="45">
        <v>703</v>
      </c>
      <c r="I14" s="44">
        <v>-411</v>
      </c>
      <c r="J14" s="46">
        <v>618</v>
      </c>
      <c r="K14" s="44">
        <v>564</v>
      </c>
      <c r="L14" s="44">
        <v>600</v>
      </c>
      <c r="M14" s="44">
        <v>637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1497</v>
      </c>
      <c r="F15" s="44">
        <v>1596</v>
      </c>
      <c r="G15" s="44">
        <v>1556</v>
      </c>
      <c r="H15" s="45">
        <v>2289</v>
      </c>
      <c r="I15" s="44">
        <v>2143</v>
      </c>
      <c r="J15" s="46">
        <v>2085</v>
      </c>
      <c r="K15" s="44">
        <v>1495</v>
      </c>
      <c r="L15" s="44">
        <v>1582</v>
      </c>
      <c r="M15" s="44">
        <v>1677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1215</v>
      </c>
      <c r="F16" s="44">
        <v>940</v>
      </c>
      <c r="G16" s="44">
        <v>2634</v>
      </c>
      <c r="H16" s="45">
        <v>2631</v>
      </c>
      <c r="I16" s="44">
        <v>3126</v>
      </c>
      <c r="J16" s="46">
        <v>3715</v>
      </c>
      <c r="K16" s="44">
        <v>3096</v>
      </c>
      <c r="L16" s="44">
        <v>3287</v>
      </c>
      <c r="M16" s="44">
        <v>3433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1756</v>
      </c>
      <c r="F17" s="44">
        <v>2296</v>
      </c>
      <c r="G17" s="44">
        <v>1397</v>
      </c>
      <c r="H17" s="45">
        <v>2494</v>
      </c>
      <c r="I17" s="44">
        <v>1532</v>
      </c>
      <c r="J17" s="46">
        <v>1437</v>
      </c>
      <c r="K17" s="44">
        <v>1299</v>
      </c>
      <c r="L17" s="44">
        <v>1350</v>
      </c>
      <c r="M17" s="44">
        <v>1451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1460</v>
      </c>
      <c r="F21" s="44">
        <v>2126</v>
      </c>
      <c r="G21" s="44">
        <v>901</v>
      </c>
      <c r="H21" s="45">
        <v>1116</v>
      </c>
      <c r="I21" s="44">
        <v>1242</v>
      </c>
      <c r="J21" s="46">
        <v>1238</v>
      </c>
      <c r="K21" s="44">
        <v>1290</v>
      </c>
      <c r="L21" s="44">
        <v>1360</v>
      </c>
      <c r="M21" s="44">
        <v>1432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302</v>
      </c>
      <c r="F22" s="44">
        <v>1521</v>
      </c>
      <c r="G22" s="44">
        <v>3135</v>
      </c>
      <c r="H22" s="45">
        <v>5550</v>
      </c>
      <c r="I22" s="44">
        <v>2491</v>
      </c>
      <c r="J22" s="46">
        <v>2477</v>
      </c>
      <c r="K22" s="44">
        <v>5753</v>
      </c>
      <c r="L22" s="44">
        <v>5797</v>
      </c>
      <c r="M22" s="44">
        <v>5842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</v>
      </c>
      <c r="F23" s="44">
        <v>33</v>
      </c>
      <c r="G23" s="44">
        <v>19</v>
      </c>
      <c r="H23" s="45">
        <v>0</v>
      </c>
      <c r="I23" s="44">
        <v>40</v>
      </c>
      <c r="J23" s="46">
        <v>40</v>
      </c>
      <c r="K23" s="44">
        <v>40</v>
      </c>
      <c r="L23" s="44">
        <v>42</v>
      </c>
      <c r="M23" s="44">
        <v>44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82</v>
      </c>
      <c r="F24" s="44">
        <v>76</v>
      </c>
      <c r="G24" s="44">
        <v>127</v>
      </c>
      <c r="H24" s="45">
        <v>77</v>
      </c>
      <c r="I24" s="44">
        <v>77</v>
      </c>
      <c r="J24" s="46">
        <v>92</v>
      </c>
      <c r="K24" s="44">
        <v>23</v>
      </c>
      <c r="L24" s="44">
        <v>24</v>
      </c>
      <c r="M24" s="44">
        <v>25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539</v>
      </c>
      <c r="I25" s="44">
        <v>686</v>
      </c>
      <c r="J25" s="46">
        <v>729</v>
      </c>
      <c r="K25" s="44">
        <v>725</v>
      </c>
      <c r="L25" s="44">
        <v>765</v>
      </c>
      <c r="M25" s="44">
        <v>809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4</v>
      </c>
      <c r="F32" s="44">
        <v>2</v>
      </c>
      <c r="G32" s="44">
        <v>6</v>
      </c>
      <c r="H32" s="45">
        <v>0</v>
      </c>
      <c r="I32" s="44">
        <v>9</v>
      </c>
      <c r="J32" s="46">
        <v>12</v>
      </c>
      <c r="K32" s="44">
        <v>2</v>
      </c>
      <c r="L32" s="44">
        <v>2</v>
      </c>
      <c r="M32" s="44">
        <v>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18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</v>
      </c>
      <c r="F37" s="44">
        <v>10</v>
      </c>
      <c r="G37" s="44">
        <v>0</v>
      </c>
      <c r="H37" s="45">
        <v>10</v>
      </c>
      <c r="I37" s="44">
        <v>5</v>
      </c>
      <c r="J37" s="46">
        <v>8</v>
      </c>
      <c r="K37" s="44">
        <v>3</v>
      </c>
      <c r="L37" s="44">
        <v>6</v>
      </c>
      <c r="M37" s="44">
        <v>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1020</v>
      </c>
      <c r="F38" s="44">
        <v>1552</v>
      </c>
      <c r="G38" s="44">
        <v>957</v>
      </c>
      <c r="H38" s="45">
        <v>1291</v>
      </c>
      <c r="I38" s="44">
        <v>1464</v>
      </c>
      <c r="J38" s="46">
        <v>1341</v>
      </c>
      <c r="K38" s="44">
        <v>1274</v>
      </c>
      <c r="L38" s="44">
        <v>1359</v>
      </c>
      <c r="M38" s="44">
        <v>1444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137</v>
      </c>
      <c r="F39" s="44">
        <v>1311</v>
      </c>
      <c r="G39" s="44">
        <v>1356</v>
      </c>
      <c r="H39" s="45">
        <v>186</v>
      </c>
      <c r="I39" s="44">
        <v>732</v>
      </c>
      <c r="J39" s="46">
        <v>974</v>
      </c>
      <c r="K39" s="44">
        <v>947</v>
      </c>
      <c r="L39" s="44">
        <v>1002</v>
      </c>
      <c r="M39" s="44">
        <v>1058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</v>
      </c>
      <c r="G40" s="44">
        <v>1</v>
      </c>
      <c r="H40" s="45">
        <v>29</v>
      </c>
      <c r="I40" s="44">
        <v>4</v>
      </c>
      <c r="J40" s="46">
        <v>2</v>
      </c>
      <c r="K40" s="44">
        <v>2</v>
      </c>
      <c r="L40" s="44">
        <v>3</v>
      </c>
      <c r="M40" s="44">
        <v>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235</v>
      </c>
      <c r="F41" s="44">
        <v>307</v>
      </c>
      <c r="G41" s="44">
        <v>142</v>
      </c>
      <c r="H41" s="45">
        <v>213</v>
      </c>
      <c r="I41" s="44">
        <v>560</v>
      </c>
      <c r="J41" s="46">
        <v>530</v>
      </c>
      <c r="K41" s="44">
        <v>560</v>
      </c>
      <c r="L41" s="44">
        <v>589</v>
      </c>
      <c r="M41" s="44">
        <v>622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4755</v>
      </c>
      <c r="F42" s="44">
        <v>3063</v>
      </c>
      <c r="G42" s="44">
        <v>3630</v>
      </c>
      <c r="H42" s="45">
        <v>2111</v>
      </c>
      <c r="I42" s="44">
        <v>3982</v>
      </c>
      <c r="J42" s="46">
        <v>3903</v>
      </c>
      <c r="K42" s="44">
        <v>4276</v>
      </c>
      <c r="L42" s="44">
        <v>4522</v>
      </c>
      <c r="M42" s="44">
        <v>4792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1695</v>
      </c>
      <c r="F43" s="44">
        <v>1213</v>
      </c>
      <c r="G43" s="44">
        <v>2944</v>
      </c>
      <c r="H43" s="45">
        <v>2286</v>
      </c>
      <c r="I43" s="44">
        <v>964</v>
      </c>
      <c r="J43" s="46">
        <v>858</v>
      </c>
      <c r="K43" s="44">
        <v>1013</v>
      </c>
      <c r="L43" s="44">
        <v>1071</v>
      </c>
      <c r="M43" s="44">
        <v>1132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144</v>
      </c>
      <c r="F44" s="44">
        <v>91</v>
      </c>
      <c r="G44" s="44">
        <v>86</v>
      </c>
      <c r="H44" s="45">
        <v>5</v>
      </c>
      <c r="I44" s="44">
        <v>7</v>
      </c>
      <c r="J44" s="46">
        <v>14</v>
      </c>
      <c r="K44" s="44">
        <v>14</v>
      </c>
      <c r="L44" s="44">
        <v>16</v>
      </c>
      <c r="M44" s="44">
        <v>18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84</v>
      </c>
      <c r="F45" s="44">
        <v>122</v>
      </c>
      <c r="G45" s="44">
        <v>155</v>
      </c>
      <c r="H45" s="45">
        <v>57</v>
      </c>
      <c r="I45" s="44">
        <v>43</v>
      </c>
      <c r="J45" s="46">
        <v>39</v>
      </c>
      <c r="K45" s="44">
        <v>103</v>
      </c>
      <c r="L45" s="44">
        <v>108</v>
      </c>
      <c r="M45" s="44">
        <v>114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2</v>
      </c>
      <c r="J46" s="53">
        <v>2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1</v>
      </c>
      <c r="G47" s="59">
        <f t="shared" si="3"/>
        <v>2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1</v>
      </c>
      <c r="G48" s="36">
        <v>2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650</v>
      </c>
      <c r="F51" s="27">
        <f t="shared" ref="F51:M51" si="4">F52+F59+F62+F63+F64+F72+F73</f>
        <v>989</v>
      </c>
      <c r="G51" s="27">
        <f t="shared" si="4"/>
        <v>426</v>
      </c>
      <c r="H51" s="28">
        <f t="shared" si="4"/>
        <v>802</v>
      </c>
      <c r="I51" s="27">
        <f t="shared" si="4"/>
        <v>1873</v>
      </c>
      <c r="J51" s="29">
        <f t="shared" si="4"/>
        <v>1873</v>
      </c>
      <c r="K51" s="27">
        <f t="shared" si="4"/>
        <v>1980</v>
      </c>
      <c r="L51" s="27">
        <f t="shared" si="4"/>
        <v>2090</v>
      </c>
      <c r="M51" s="27">
        <f t="shared" si="4"/>
        <v>2209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30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30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30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1071</v>
      </c>
      <c r="J59" s="61">
        <f t="shared" si="8"/>
        <v>1071</v>
      </c>
      <c r="K59" s="59">
        <f t="shared" si="8"/>
        <v>1135</v>
      </c>
      <c r="L59" s="59">
        <f t="shared" si="8"/>
        <v>1203</v>
      </c>
      <c r="M59" s="59">
        <f t="shared" si="8"/>
        <v>1276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1071</v>
      </c>
      <c r="J61" s="53">
        <v>1071</v>
      </c>
      <c r="K61" s="51">
        <v>1135</v>
      </c>
      <c r="L61" s="51">
        <v>1203</v>
      </c>
      <c r="M61" s="51">
        <v>1276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650</v>
      </c>
      <c r="F73" s="44">
        <f t="shared" ref="F73:M73" si="12">SUM(F74:F75)</f>
        <v>989</v>
      </c>
      <c r="G73" s="44">
        <f t="shared" si="12"/>
        <v>396</v>
      </c>
      <c r="H73" s="45">
        <f t="shared" si="12"/>
        <v>802</v>
      </c>
      <c r="I73" s="44">
        <f t="shared" si="12"/>
        <v>802</v>
      </c>
      <c r="J73" s="46">
        <f t="shared" si="12"/>
        <v>802</v>
      </c>
      <c r="K73" s="44">
        <f t="shared" si="12"/>
        <v>845</v>
      </c>
      <c r="L73" s="44">
        <f t="shared" si="12"/>
        <v>887</v>
      </c>
      <c r="M73" s="44">
        <f t="shared" si="12"/>
        <v>933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637</v>
      </c>
      <c r="F74" s="36">
        <v>987</v>
      </c>
      <c r="G74" s="36">
        <v>396</v>
      </c>
      <c r="H74" s="37">
        <v>567</v>
      </c>
      <c r="I74" s="36">
        <v>567</v>
      </c>
      <c r="J74" s="38">
        <v>0</v>
      </c>
      <c r="K74" s="36">
        <v>615</v>
      </c>
      <c r="L74" s="36">
        <v>650</v>
      </c>
      <c r="M74" s="36">
        <v>684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13</v>
      </c>
      <c r="F75" s="51">
        <v>2</v>
      </c>
      <c r="G75" s="51">
        <v>0</v>
      </c>
      <c r="H75" s="52">
        <v>235</v>
      </c>
      <c r="I75" s="51">
        <v>235</v>
      </c>
      <c r="J75" s="53">
        <v>802</v>
      </c>
      <c r="K75" s="51">
        <v>230</v>
      </c>
      <c r="L75" s="51">
        <v>237</v>
      </c>
      <c r="M75" s="51">
        <v>249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3091</v>
      </c>
      <c r="F77" s="27">
        <f t="shared" ref="F77:M77" si="13">F78+F81+F84+F85+F86+F87+F88</f>
        <v>12215</v>
      </c>
      <c r="G77" s="27">
        <f t="shared" si="13"/>
        <v>2653</v>
      </c>
      <c r="H77" s="28">
        <f t="shared" si="13"/>
        <v>3311</v>
      </c>
      <c r="I77" s="27">
        <f t="shared" si="13"/>
        <v>3348</v>
      </c>
      <c r="J77" s="29">
        <f t="shared" si="13"/>
        <v>2803</v>
      </c>
      <c r="K77" s="27">
        <f t="shared" si="13"/>
        <v>2630</v>
      </c>
      <c r="L77" s="27">
        <f t="shared" si="13"/>
        <v>2656</v>
      </c>
      <c r="M77" s="27">
        <f t="shared" si="13"/>
        <v>2820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99</v>
      </c>
      <c r="H78" s="60">
        <f t="shared" si="14"/>
        <v>0</v>
      </c>
      <c r="I78" s="59">
        <f t="shared" si="14"/>
        <v>0</v>
      </c>
      <c r="J78" s="61">
        <f t="shared" si="14"/>
        <v>150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99</v>
      </c>
      <c r="H80" s="52">
        <v>0</v>
      </c>
      <c r="I80" s="51">
        <v>0</v>
      </c>
      <c r="J80" s="53">
        <v>150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2519</v>
      </c>
      <c r="F81" s="44">
        <f t="shared" ref="F81:M81" si="15">SUM(F82:F83)</f>
        <v>11148</v>
      </c>
      <c r="G81" s="44">
        <f t="shared" si="15"/>
        <v>2554</v>
      </c>
      <c r="H81" s="45">
        <f t="shared" si="15"/>
        <v>3311</v>
      </c>
      <c r="I81" s="44">
        <f t="shared" si="15"/>
        <v>3348</v>
      </c>
      <c r="J81" s="46">
        <f t="shared" si="15"/>
        <v>2653</v>
      </c>
      <c r="K81" s="44">
        <f t="shared" si="15"/>
        <v>2630</v>
      </c>
      <c r="L81" s="44">
        <f t="shared" si="15"/>
        <v>2656</v>
      </c>
      <c r="M81" s="44">
        <f t="shared" si="15"/>
        <v>2820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2519</v>
      </c>
      <c r="F83" s="51">
        <v>11148</v>
      </c>
      <c r="G83" s="51">
        <v>2554</v>
      </c>
      <c r="H83" s="52">
        <v>3311</v>
      </c>
      <c r="I83" s="51">
        <v>3348</v>
      </c>
      <c r="J83" s="53">
        <v>2653</v>
      </c>
      <c r="K83" s="51">
        <v>2630</v>
      </c>
      <c r="L83" s="51">
        <v>2656</v>
      </c>
      <c r="M83" s="51">
        <v>2820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572</v>
      </c>
      <c r="F88" s="44">
        <v>1067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851</v>
      </c>
      <c r="F90" s="27">
        <v>1359</v>
      </c>
      <c r="G90" s="27">
        <v>363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69930</v>
      </c>
      <c r="F92" s="103">
        <f t="shared" ref="F92:M92" si="16">F4+F51+F77+F90</f>
        <v>86247</v>
      </c>
      <c r="G92" s="103">
        <f t="shared" si="16"/>
        <v>85345</v>
      </c>
      <c r="H92" s="104">
        <f t="shared" si="16"/>
        <v>94503</v>
      </c>
      <c r="I92" s="103">
        <f t="shared" si="16"/>
        <v>99497</v>
      </c>
      <c r="J92" s="105">
        <f t="shared" si="16"/>
        <v>99497</v>
      </c>
      <c r="K92" s="103">
        <f t="shared" si="16"/>
        <v>104913</v>
      </c>
      <c r="L92" s="103">
        <f t="shared" si="16"/>
        <v>111127</v>
      </c>
      <c r="M92" s="103">
        <f t="shared" si="16"/>
        <v>117591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156</v>
      </c>
      <c r="F3" s="22" t="s">
        <v>157</v>
      </c>
      <c r="G3" s="22" t="s">
        <v>158</v>
      </c>
      <c r="H3" s="173" t="s">
        <v>124</v>
      </c>
      <c r="I3" s="174"/>
      <c r="J3" s="175"/>
      <c r="K3" s="22" t="s">
        <v>125</v>
      </c>
      <c r="L3" s="22" t="s">
        <v>126</v>
      </c>
      <c r="M3" s="22" t="s">
        <v>127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583797</v>
      </c>
      <c r="F4" s="27">
        <f t="shared" ref="F4:M4" si="0">F5+F8+F47</f>
        <v>654033</v>
      </c>
      <c r="G4" s="27">
        <f t="shared" si="0"/>
        <v>692163</v>
      </c>
      <c r="H4" s="28">
        <f t="shared" si="0"/>
        <v>752708</v>
      </c>
      <c r="I4" s="27">
        <f t="shared" si="0"/>
        <v>729056</v>
      </c>
      <c r="J4" s="29">
        <f t="shared" si="0"/>
        <v>842506</v>
      </c>
      <c r="K4" s="27">
        <f t="shared" si="0"/>
        <v>767083</v>
      </c>
      <c r="L4" s="27">
        <f t="shared" si="0"/>
        <v>792089</v>
      </c>
      <c r="M4" s="27">
        <f t="shared" si="0"/>
        <v>820663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223526</v>
      </c>
      <c r="F5" s="59">
        <f t="shared" ref="F5:M5" si="1">SUM(F6:F7)</f>
        <v>243454</v>
      </c>
      <c r="G5" s="59">
        <f t="shared" si="1"/>
        <v>249955</v>
      </c>
      <c r="H5" s="60">
        <f t="shared" si="1"/>
        <v>287982</v>
      </c>
      <c r="I5" s="59">
        <f t="shared" si="1"/>
        <v>271586</v>
      </c>
      <c r="J5" s="61">
        <f t="shared" si="1"/>
        <v>270550</v>
      </c>
      <c r="K5" s="59">
        <f t="shared" si="1"/>
        <v>301496</v>
      </c>
      <c r="L5" s="59">
        <f t="shared" si="1"/>
        <v>320580</v>
      </c>
      <c r="M5" s="59">
        <f t="shared" si="1"/>
        <v>339269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187209</v>
      </c>
      <c r="F6" s="36">
        <v>203580</v>
      </c>
      <c r="G6" s="36">
        <v>210322</v>
      </c>
      <c r="H6" s="37">
        <v>246095</v>
      </c>
      <c r="I6" s="36">
        <v>229588</v>
      </c>
      <c r="J6" s="38">
        <v>228656</v>
      </c>
      <c r="K6" s="36">
        <v>248530</v>
      </c>
      <c r="L6" s="36">
        <v>265495</v>
      </c>
      <c r="M6" s="36">
        <v>281071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36317</v>
      </c>
      <c r="F7" s="51">
        <v>39874</v>
      </c>
      <c r="G7" s="51">
        <v>39633</v>
      </c>
      <c r="H7" s="52">
        <v>41887</v>
      </c>
      <c r="I7" s="51">
        <v>41998</v>
      </c>
      <c r="J7" s="53">
        <v>41894</v>
      </c>
      <c r="K7" s="51">
        <v>52966</v>
      </c>
      <c r="L7" s="51">
        <v>55085</v>
      </c>
      <c r="M7" s="51">
        <v>58198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360271</v>
      </c>
      <c r="F8" s="59">
        <f t="shared" ref="F8:M8" si="2">SUM(F9:F46)</f>
        <v>410579</v>
      </c>
      <c r="G8" s="59">
        <f t="shared" si="2"/>
        <v>442208</v>
      </c>
      <c r="H8" s="60">
        <f t="shared" si="2"/>
        <v>464726</v>
      </c>
      <c r="I8" s="59">
        <f t="shared" si="2"/>
        <v>457470</v>
      </c>
      <c r="J8" s="61">
        <f t="shared" si="2"/>
        <v>571956</v>
      </c>
      <c r="K8" s="59">
        <f t="shared" si="2"/>
        <v>465587</v>
      </c>
      <c r="L8" s="59">
        <f t="shared" si="2"/>
        <v>471509</v>
      </c>
      <c r="M8" s="59">
        <f t="shared" si="2"/>
        <v>481394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607</v>
      </c>
      <c r="F10" s="44">
        <v>186</v>
      </c>
      <c r="G10" s="44">
        <v>75</v>
      </c>
      <c r="H10" s="45">
        <v>682</v>
      </c>
      <c r="I10" s="44">
        <v>682</v>
      </c>
      <c r="J10" s="46">
        <v>85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307</v>
      </c>
      <c r="F11" s="44">
        <v>2075</v>
      </c>
      <c r="G11" s="44">
        <v>477</v>
      </c>
      <c r="H11" s="45">
        <v>1785</v>
      </c>
      <c r="I11" s="44">
        <v>1435</v>
      </c>
      <c r="J11" s="46">
        <v>222</v>
      </c>
      <c r="K11" s="44">
        <v>695</v>
      </c>
      <c r="L11" s="44">
        <v>305</v>
      </c>
      <c r="M11" s="44">
        <v>539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-20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83</v>
      </c>
      <c r="F14" s="44">
        <v>394</v>
      </c>
      <c r="G14" s="44">
        <v>2</v>
      </c>
      <c r="H14" s="45">
        <v>116</v>
      </c>
      <c r="I14" s="44">
        <v>120</v>
      </c>
      <c r="J14" s="46">
        <v>11</v>
      </c>
      <c r="K14" s="44">
        <v>4</v>
      </c>
      <c r="L14" s="44">
        <v>4</v>
      </c>
      <c r="M14" s="44">
        <v>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3196</v>
      </c>
      <c r="F15" s="44">
        <v>3218</v>
      </c>
      <c r="G15" s="44">
        <v>3272</v>
      </c>
      <c r="H15" s="45">
        <v>3643</v>
      </c>
      <c r="I15" s="44">
        <v>2626</v>
      </c>
      <c r="J15" s="46">
        <v>2530</v>
      </c>
      <c r="K15" s="44">
        <v>2728</v>
      </c>
      <c r="L15" s="44">
        <v>3159</v>
      </c>
      <c r="M15" s="44">
        <v>3466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110</v>
      </c>
      <c r="I16" s="44">
        <v>110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2454</v>
      </c>
      <c r="F17" s="44">
        <v>156</v>
      </c>
      <c r="G17" s="44">
        <v>6172</v>
      </c>
      <c r="H17" s="45">
        <v>8807</v>
      </c>
      <c r="I17" s="44">
        <v>4847</v>
      </c>
      <c r="J17" s="46">
        <v>5150</v>
      </c>
      <c r="K17" s="44">
        <v>3099</v>
      </c>
      <c r="L17" s="44">
        <v>2880</v>
      </c>
      <c r="M17" s="44">
        <v>2821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1001</v>
      </c>
      <c r="F18" s="44">
        <v>27</v>
      </c>
      <c r="G18" s="44">
        <v>14</v>
      </c>
      <c r="H18" s="45">
        <v>0</v>
      </c>
      <c r="I18" s="44">
        <v>-300</v>
      </c>
      <c r="J18" s="46">
        <v>1310</v>
      </c>
      <c r="K18" s="44">
        <v>1100</v>
      </c>
      <c r="L18" s="44">
        <v>1386</v>
      </c>
      <c r="M18" s="44">
        <v>1459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220</v>
      </c>
      <c r="F21" s="44">
        <v>1391</v>
      </c>
      <c r="G21" s="44">
        <v>6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8136</v>
      </c>
      <c r="F22" s="44">
        <v>9730</v>
      </c>
      <c r="G22" s="44">
        <v>2699</v>
      </c>
      <c r="H22" s="45">
        <v>14379</v>
      </c>
      <c r="I22" s="44">
        <v>13719</v>
      </c>
      <c r="J22" s="46">
        <v>6444</v>
      </c>
      <c r="K22" s="44">
        <v>127</v>
      </c>
      <c r="L22" s="44">
        <v>142</v>
      </c>
      <c r="M22" s="44">
        <v>157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20</v>
      </c>
      <c r="F24" s="44">
        <v>11</v>
      </c>
      <c r="G24" s="44">
        <v>30</v>
      </c>
      <c r="H24" s="45">
        <v>92</v>
      </c>
      <c r="I24" s="44">
        <v>70</v>
      </c>
      <c r="J24" s="46">
        <v>54</v>
      </c>
      <c r="K24" s="44">
        <v>40</v>
      </c>
      <c r="L24" s="44">
        <v>41</v>
      </c>
      <c r="M24" s="44">
        <v>42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1374</v>
      </c>
      <c r="J25" s="46">
        <v>5302</v>
      </c>
      <c r="K25" s="44">
        <v>4522</v>
      </c>
      <c r="L25" s="44">
        <v>4788</v>
      </c>
      <c r="M25" s="44">
        <v>5327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-2102</v>
      </c>
      <c r="J27" s="46">
        <v>4674</v>
      </c>
      <c r="K27" s="44">
        <v>3940</v>
      </c>
      <c r="L27" s="44">
        <v>4154</v>
      </c>
      <c r="M27" s="44">
        <v>4380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42</v>
      </c>
      <c r="F30" s="44">
        <v>42</v>
      </c>
      <c r="G30" s="44">
        <v>53</v>
      </c>
      <c r="H30" s="45">
        <v>22</v>
      </c>
      <c r="I30" s="44">
        <v>22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1031</v>
      </c>
      <c r="F32" s="44">
        <v>1054</v>
      </c>
      <c r="G32" s="44">
        <v>540</v>
      </c>
      <c r="H32" s="45">
        <v>3380</v>
      </c>
      <c r="I32" s="44">
        <v>2849</v>
      </c>
      <c r="J32" s="46">
        <v>633</v>
      </c>
      <c r="K32" s="44">
        <v>1060</v>
      </c>
      <c r="L32" s="44">
        <v>4588</v>
      </c>
      <c r="M32" s="44">
        <v>4196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1648</v>
      </c>
      <c r="H36" s="45">
        <v>0</v>
      </c>
      <c r="I36" s="44">
        <v>0</v>
      </c>
      <c r="J36" s="46">
        <v>0</v>
      </c>
      <c r="K36" s="44">
        <v>5</v>
      </c>
      <c r="L36" s="44">
        <v>6</v>
      </c>
      <c r="M36" s="44">
        <v>7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3422</v>
      </c>
      <c r="F37" s="44">
        <v>5680</v>
      </c>
      <c r="G37" s="44">
        <v>53</v>
      </c>
      <c r="H37" s="45">
        <v>2899</v>
      </c>
      <c r="I37" s="44">
        <v>3873</v>
      </c>
      <c r="J37" s="46">
        <v>1625</v>
      </c>
      <c r="K37" s="44">
        <v>2920</v>
      </c>
      <c r="L37" s="44">
        <v>3092</v>
      </c>
      <c r="M37" s="44">
        <v>3267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1008</v>
      </c>
      <c r="F38" s="44">
        <v>928</v>
      </c>
      <c r="G38" s="44">
        <v>835</v>
      </c>
      <c r="H38" s="45">
        <v>2278</v>
      </c>
      <c r="I38" s="44">
        <v>1686</v>
      </c>
      <c r="J38" s="46">
        <v>799</v>
      </c>
      <c r="K38" s="44">
        <v>639</v>
      </c>
      <c r="L38" s="44">
        <v>699</v>
      </c>
      <c r="M38" s="44">
        <v>757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142343</v>
      </c>
      <c r="F39" s="44">
        <v>162228</v>
      </c>
      <c r="G39" s="44">
        <v>169743</v>
      </c>
      <c r="H39" s="45">
        <v>182918</v>
      </c>
      <c r="I39" s="44">
        <v>183797</v>
      </c>
      <c r="J39" s="46">
        <v>180945</v>
      </c>
      <c r="K39" s="44">
        <v>189649</v>
      </c>
      <c r="L39" s="44">
        <v>196361</v>
      </c>
      <c r="M39" s="44">
        <v>202623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185802</v>
      </c>
      <c r="F40" s="44">
        <v>213665</v>
      </c>
      <c r="G40" s="44">
        <v>244049</v>
      </c>
      <c r="H40" s="45">
        <v>233666</v>
      </c>
      <c r="I40" s="44">
        <v>232824</v>
      </c>
      <c r="J40" s="46">
        <v>355066</v>
      </c>
      <c r="K40" s="44">
        <v>248140</v>
      </c>
      <c r="L40" s="44">
        <v>242051</v>
      </c>
      <c r="M40" s="44">
        <v>243841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9961</v>
      </c>
      <c r="F42" s="44">
        <v>9360</v>
      </c>
      <c r="G42" s="44">
        <v>12539</v>
      </c>
      <c r="H42" s="45">
        <v>9629</v>
      </c>
      <c r="I42" s="44">
        <v>9437</v>
      </c>
      <c r="J42" s="46">
        <v>7007</v>
      </c>
      <c r="K42" s="44">
        <v>6469</v>
      </c>
      <c r="L42" s="44">
        <v>7379</v>
      </c>
      <c r="M42" s="44">
        <v>8008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450</v>
      </c>
      <c r="L43" s="44">
        <v>474</v>
      </c>
      <c r="M43" s="44">
        <v>500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630</v>
      </c>
      <c r="F44" s="44">
        <v>434</v>
      </c>
      <c r="G44" s="44">
        <v>1</v>
      </c>
      <c r="H44" s="45">
        <v>320</v>
      </c>
      <c r="I44" s="44">
        <v>365</v>
      </c>
      <c r="J44" s="46">
        <v>45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</v>
      </c>
      <c r="F45" s="44">
        <v>0</v>
      </c>
      <c r="G45" s="44">
        <v>0</v>
      </c>
      <c r="H45" s="45">
        <v>0</v>
      </c>
      <c r="I45" s="44">
        <v>56</v>
      </c>
      <c r="J45" s="46">
        <v>54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225278</v>
      </c>
      <c r="F51" s="27">
        <f t="shared" ref="F51:M51" si="4">F52+F59+F62+F63+F64+F72+F73</f>
        <v>242866</v>
      </c>
      <c r="G51" s="27">
        <f t="shared" si="4"/>
        <v>270136</v>
      </c>
      <c r="H51" s="28">
        <f t="shared" si="4"/>
        <v>285154</v>
      </c>
      <c r="I51" s="27">
        <f t="shared" si="4"/>
        <v>286454</v>
      </c>
      <c r="J51" s="29">
        <f t="shared" si="4"/>
        <v>286454</v>
      </c>
      <c r="K51" s="27">
        <f t="shared" si="4"/>
        <v>301436</v>
      </c>
      <c r="L51" s="27">
        <f t="shared" si="4"/>
        <v>315339</v>
      </c>
      <c r="M51" s="27">
        <f t="shared" si="4"/>
        <v>332075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222376</v>
      </c>
      <c r="F52" s="36">
        <f t="shared" ref="F52:M52" si="5">F53+F56</f>
        <v>240150</v>
      </c>
      <c r="G52" s="36">
        <f t="shared" si="5"/>
        <v>268005</v>
      </c>
      <c r="H52" s="37">
        <f t="shared" si="5"/>
        <v>282904</v>
      </c>
      <c r="I52" s="36">
        <f t="shared" si="5"/>
        <v>282904</v>
      </c>
      <c r="J52" s="38">
        <f t="shared" si="5"/>
        <v>282904</v>
      </c>
      <c r="K52" s="36">
        <f t="shared" si="5"/>
        <v>298861</v>
      </c>
      <c r="L52" s="36">
        <f t="shared" si="5"/>
        <v>312609</v>
      </c>
      <c r="M52" s="36">
        <f t="shared" si="5"/>
        <v>329177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222376</v>
      </c>
      <c r="F56" s="51">
        <f t="shared" ref="F56:M56" si="7">SUM(F57:F58)</f>
        <v>240150</v>
      </c>
      <c r="G56" s="51">
        <f t="shared" si="7"/>
        <v>268005</v>
      </c>
      <c r="H56" s="52">
        <f t="shared" si="7"/>
        <v>282904</v>
      </c>
      <c r="I56" s="51">
        <f t="shared" si="7"/>
        <v>282904</v>
      </c>
      <c r="J56" s="53">
        <f t="shared" si="7"/>
        <v>282904</v>
      </c>
      <c r="K56" s="51">
        <f t="shared" si="7"/>
        <v>298861</v>
      </c>
      <c r="L56" s="51">
        <f t="shared" si="7"/>
        <v>312609</v>
      </c>
      <c r="M56" s="51">
        <f t="shared" si="7"/>
        <v>329177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222376</v>
      </c>
      <c r="F57" s="36">
        <v>240150</v>
      </c>
      <c r="G57" s="36">
        <v>268005</v>
      </c>
      <c r="H57" s="37">
        <v>282904</v>
      </c>
      <c r="I57" s="36">
        <v>282904</v>
      </c>
      <c r="J57" s="38">
        <v>282904</v>
      </c>
      <c r="K57" s="36">
        <v>298861</v>
      </c>
      <c r="L57" s="36">
        <v>312609</v>
      </c>
      <c r="M57" s="36">
        <v>329177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2902</v>
      </c>
      <c r="F73" s="44">
        <f t="shared" ref="F73:M73" si="12">SUM(F74:F75)</f>
        <v>2716</v>
      </c>
      <c r="G73" s="44">
        <f t="shared" si="12"/>
        <v>2131</v>
      </c>
      <c r="H73" s="45">
        <f t="shared" si="12"/>
        <v>2250</v>
      </c>
      <c r="I73" s="44">
        <f t="shared" si="12"/>
        <v>3550</v>
      </c>
      <c r="J73" s="46">
        <f t="shared" si="12"/>
        <v>3550</v>
      </c>
      <c r="K73" s="44">
        <f t="shared" si="12"/>
        <v>2575</v>
      </c>
      <c r="L73" s="44">
        <f t="shared" si="12"/>
        <v>2730</v>
      </c>
      <c r="M73" s="44">
        <f t="shared" si="12"/>
        <v>2898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2863</v>
      </c>
      <c r="F74" s="36">
        <v>2716</v>
      </c>
      <c r="G74" s="36">
        <v>2119</v>
      </c>
      <c r="H74" s="37">
        <v>2250</v>
      </c>
      <c r="I74" s="36">
        <v>3600</v>
      </c>
      <c r="J74" s="38">
        <v>3550</v>
      </c>
      <c r="K74" s="36">
        <v>2575</v>
      </c>
      <c r="L74" s="36">
        <v>2730</v>
      </c>
      <c r="M74" s="36">
        <v>2898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39</v>
      </c>
      <c r="F75" s="51">
        <v>0</v>
      </c>
      <c r="G75" s="51">
        <v>12</v>
      </c>
      <c r="H75" s="52">
        <v>0</v>
      </c>
      <c r="I75" s="51">
        <v>-50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72838</v>
      </c>
      <c r="F77" s="27">
        <f t="shared" ref="F77:M77" si="13">F78+F81+F84+F85+F86+F87+F88</f>
        <v>77011</v>
      </c>
      <c r="G77" s="27">
        <f t="shared" si="13"/>
        <v>55956</v>
      </c>
      <c r="H77" s="28">
        <f t="shared" si="13"/>
        <v>105462</v>
      </c>
      <c r="I77" s="27">
        <f t="shared" si="13"/>
        <v>92540</v>
      </c>
      <c r="J77" s="29">
        <f t="shared" si="13"/>
        <v>93000</v>
      </c>
      <c r="K77" s="27">
        <f t="shared" si="13"/>
        <v>62583</v>
      </c>
      <c r="L77" s="27">
        <f t="shared" si="13"/>
        <v>99138</v>
      </c>
      <c r="M77" s="27">
        <f t="shared" si="13"/>
        <v>104618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43537</v>
      </c>
      <c r="F78" s="59">
        <f t="shared" ref="F78:M78" si="14">SUM(F79:F80)</f>
        <v>73606</v>
      </c>
      <c r="G78" s="59">
        <f t="shared" si="14"/>
        <v>47004</v>
      </c>
      <c r="H78" s="60">
        <f t="shared" si="14"/>
        <v>103366</v>
      </c>
      <c r="I78" s="59">
        <f t="shared" si="14"/>
        <v>90301</v>
      </c>
      <c r="J78" s="61">
        <f t="shared" si="14"/>
        <v>90301</v>
      </c>
      <c r="K78" s="59">
        <f t="shared" si="14"/>
        <v>60542</v>
      </c>
      <c r="L78" s="59">
        <f t="shared" si="14"/>
        <v>97372</v>
      </c>
      <c r="M78" s="59">
        <f t="shared" si="14"/>
        <v>102706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43537</v>
      </c>
      <c r="F79" s="36">
        <v>67536</v>
      </c>
      <c r="G79" s="36">
        <v>46485</v>
      </c>
      <c r="H79" s="37">
        <v>103121</v>
      </c>
      <c r="I79" s="36">
        <v>90056</v>
      </c>
      <c r="J79" s="38">
        <v>90301</v>
      </c>
      <c r="K79" s="36">
        <v>60542</v>
      </c>
      <c r="L79" s="36">
        <v>97372</v>
      </c>
      <c r="M79" s="36">
        <v>102706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6070</v>
      </c>
      <c r="G80" s="51">
        <v>519</v>
      </c>
      <c r="H80" s="52">
        <v>245</v>
      </c>
      <c r="I80" s="51">
        <v>245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29301</v>
      </c>
      <c r="F81" s="44">
        <f t="shared" ref="F81:M81" si="15">SUM(F82:F83)</f>
        <v>3405</v>
      </c>
      <c r="G81" s="44">
        <f t="shared" si="15"/>
        <v>8952</v>
      </c>
      <c r="H81" s="45">
        <f t="shared" si="15"/>
        <v>2096</v>
      </c>
      <c r="I81" s="44">
        <f t="shared" si="15"/>
        <v>2239</v>
      </c>
      <c r="J81" s="46">
        <f t="shared" si="15"/>
        <v>2699</v>
      </c>
      <c r="K81" s="44">
        <f t="shared" si="15"/>
        <v>2041</v>
      </c>
      <c r="L81" s="44">
        <f t="shared" si="15"/>
        <v>1766</v>
      </c>
      <c r="M81" s="44">
        <f t="shared" si="15"/>
        <v>1912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26148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3153</v>
      </c>
      <c r="F83" s="51">
        <v>3405</v>
      </c>
      <c r="G83" s="51">
        <v>8952</v>
      </c>
      <c r="H83" s="52">
        <v>2096</v>
      </c>
      <c r="I83" s="51">
        <v>2239</v>
      </c>
      <c r="J83" s="53">
        <v>2699</v>
      </c>
      <c r="K83" s="51">
        <v>2041</v>
      </c>
      <c r="L83" s="51">
        <v>1766</v>
      </c>
      <c r="M83" s="51">
        <v>1912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881913</v>
      </c>
      <c r="F92" s="103">
        <f t="shared" ref="F92:M92" si="16">F4+F51+F77+F90</f>
        <v>973910</v>
      </c>
      <c r="G92" s="103">
        <f t="shared" si="16"/>
        <v>1018255</v>
      </c>
      <c r="H92" s="104">
        <f t="shared" si="16"/>
        <v>1143324</v>
      </c>
      <c r="I92" s="103">
        <f t="shared" si="16"/>
        <v>1108050</v>
      </c>
      <c r="J92" s="105">
        <f t="shared" si="16"/>
        <v>1221960</v>
      </c>
      <c r="K92" s="103">
        <f t="shared" si="16"/>
        <v>1131102</v>
      </c>
      <c r="L92" s="103">
        <f t="shared" si="16"/>
        <v>1206566</v>
      </c>
      <c r="M92" s="103">
        <f t="shared" si="16"/>
        <v>1257356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156</v>
      </c>
      <c r="F3" s="22" t="s">
        <v>157</v>
      </c>
      <c r="G3" s="22" t="s">
        <v>158</v>
      </c>
      <c r="H3" s="173" t="s">
        <v>124</v>
      </c>
      <c r="I3" s="174"/>
      <c r="J3" s="175"/>
      <c r="K3" s="22" t="s">
        <v>125</v>
      </c>
      <c r="L3" s="22" t="s">
        <v>126</v>
      </c>
      <c r="M3" s="22" t="s">
        <v>127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38230</v>
      </c>
      <c r="F4" s="27">
        <f t="shared" ref="F4:M4" si="0">F5+F8+F47</f>
        <v>51016</v>
      </c>
      <c r="G4" s="27">
        <f t="shared" si="0"/>
        <v>39948</v>
      </c>
      <c r="H4" s="28">
        <f t="shared" si="0"/>
        <v>44128</v>
      </c>
      <c r="I4" s="27">
        <f t="shared" si="0"/>
        <v>50525</v>
      </c>
      <c r="J4" s="29">
        <f t="shared" si="0"/>
        <v>51561</v>
      </c>
      <c r="K4" s="27">
        <f t="shared" si="0"/>
        <v>45143</v>
      </c>
      <c r="L4" s="27">
        <f t="shared" si="0"/>
        <v>40977</v>
      </c>
      <c r="M4" s="27">
        <f t="shared" si="0"/>
        <v>42909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7714</v>
      </c>
      <c r="F5" s="59">
        <f t="shared" ref="F5:M5" si="1">SUM(F6:F7)</f>
        <v>8204</v>
      </c>
      <c r="G5" s="59">
        <f t="shared" si="1"/>
        <v>11038</v>
      </c>
      <c r="H5" s="60">
        <f t="shared" si="1"/>
        <v>10085</v>
      </c>
      <c r="I5" s="59">
        <f t="shared" si="1"/>
        <v>10085</v>
      </c>
      <c r="J5" s="61">
        <f t="shared" si="1"/>
        <v>11121</v>
      </c>
      <c r="K5" s="59">
        <f t="shared" si="1"/>
        <v>11233</v>
      </c>
      <c r="L5" s="59">
        <f t="shared" si="1"/>
        <v>11944</v>
      </c>
      <c r="M5" s="59">
        <f t="shared" si="1"/>
        <v>12703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6991</v>
      </c>
      <c r="F6" s="36">
        <v>7379</v>
      </c>
      <c r="G6" s="36">
        <v>9940</v>
      </c>
      <c r="H6" s="37">
        <v>9211</v>
      </c>
      <c r="I6" s="36">
        <v>9071</v>
      </c>
      <c r="J6" s="38">
        <v>10107</v>
      </c>
      <c r="K6" s="36">
        <v>10214</v>
      </c>
      <c r="L6" s="36">
        <v>10870</v>
      </c>
      <c r="M6" s="36">
        <v>11572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723</v>
      </c>
      <c r="F7" s="51">
        <v>825</v>
      </c>
      <c r="G7" s="51">
        <v>1098</v>
      </c>
      <c r="H7" s="52">
        <v>874</v>
      </c>
      <c r="I7" s="51">
        <v>1014</v>
      </c>
      <c r="J7" s="53">
        <v>1014</v>
      </c>
      <c r="K7" s="51">
        <v>1019</v>
      </c>
      <c r="L7" s="51">
        <v>1074</v>
      </c>
      <c r="M7" s="51">
        <v>1131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30516</v>
      </c>
      <c r="F8" s="59">
        <f t="shared" ref="F8:M8" si="2">SUM(F9:F46)</f>
        <v>42812</v>
      </c>
      <c r="G8" s="59">
        <f t="shared" si="2"/>
        <v>28910</v>
      </c>
      <c r="H8" s="60">
        <f t="shared" si="2"/>
        <v>34043</v>
      </c>
      <c r="I8" s="59">
        <f t="shared" si="2"/>
        <v>40440</v>
      </c>
      <c r="J8" s="61">
        <f t="shared" si="2"/>
        <v>40440</v>
      </c>
      <c r="K8" s="59">
        <f t="shared" si="2"/>
        <v>33910</v>
      </c>
      <c r="L8" s="59">
        <f t="shared" si="2"/>
        <v>29033</v>
      </c>
      <c r="M8" s="59">
        <f t="shared" si="2"/>
        <v>30206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701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19</v>
      </c>
      <c r="F11" s="44">
        <v>37</v>
      </c>
      <c r="G11" s="44">
        <v>3</v>
      </c>
      <c r="H11" s="45">
        <v>0</v>
      </c>
      <c r="I11" s="44">
        <v>36</v>
      </c>
      <c r="J11" s="46">
        <v>36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101</v>
      </c>
      <c r="F14" s="44">
        <v>72</v>
      </c>
      <c r="G14" s="44">
        <v>71</v>
      </c>
      <c r="H14" s="45">
        <v>421</v>
      </c>
      <c r="I14" s="44">
        <v>314</v>
      </c>
      <c r="J14" s="46">
        <v>116</v>
      </c>
      <c r="K14" s="44">
        <v>134</v>
      </c>
      <c r="L14" s="44">
        <v>141</v>
      </c>
      <c r="M14" s="44">
        <v>150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219</v>
      </c>
      <c r="F15" s="44">
        <v>186</v>
      </c>
      <c r="G15" s="44">
        <v>405</v>
      </c>
      <c r="H15" s="45">
        <v>341</v>
      </c>
      <c r="I15" s="44">
        <v>450</v>
      </c>
      <c r="J15" s="46">
        <v>532</v>
      </c>
      <c r="K15" s="44">
        <v>504</v>
      </c>
      <c r="L15" s="44">
        <v>532</v>
      </c>
      <c r="M15" s="44">
        <v>561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</v>
      </c>
      <c r="F16" s="44">
        <v>0</v>
      </c>
      <c r="G16" s="44">
        <v>0</v>
      </c>
      <c r="H16" s="45">
        <v>0</v>
      </c>
      <c r="I16" s="44">
        <v>0</v>
      </c>
      <c r="J16" s="46">
        <v>19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201</v>
      </c>
      <c r="F18" s="44">
        <v>4806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21401</v>
      </c>
      <c r="F22" s="44">
        <v>23911</v>
      </c>
      <c r="G22" s="44">
        <v>27133</v>
      </c>
      <c r="H22" s="45">
        <v>32106</v>
      </c>
      <c r="I22" s="44">
        <v>38606</v>
      </c>
      <c r="J22" s="46">
        <v>38606</v>
      </c>
      <c r="K22" s="44">
        <v>32097</v>
      </c>
      <c r="L22" s="44">
        <v>27097</v>
      </c>
      <c r="M22" s="44">
        <v>28161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4</v>
      </c>
      <c r="G24" s="44">
        <v>7</v>
      </c>
      <c r="H24" s="45">
        <v>8</v>
      </c>
      <c r="I24" s="44">
        <v>9</v>
      </c>
      <c r="J24" s="46">
        <v>8</v>
      </c>
      <c r="K24" s="44">
        <v>8</v>
      </c>
      <c r="L24" s="44">
        <v>8</v>
      </c>
      <c r="M24" s="44">
        <v>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-60</v>
      </c>
      <c r="J25" s="46">
        <v>128</v>
      </c>
      <c r="K25" s="44">
        <v>170</v>
      </c>
      <c r="L25" s="44">
        <v>179</v>
      </c>
      <c r="M25" s="44">
        <v>188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2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3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41</v>
      </c>
      <c r="F37" s="44">
        <v>230</v>
      </c>
      <c r="G37" s="44">
        <v>0</v>
      </c>
      <c r="H37" s="45">
        <v>0</v>
      </c>
      <c r="I37" s="44">
        <v>0</v>
      </c>
      <c r="J37" s="46">
        <v>9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54</v>
      </c>
      <c r="F38" s="44">
        <v>74</v>
      </c>
      <c r="G38" s="44">
        <v>80</v>
      </c>
      <c r="H38" s="45">
        <v>131</v>
      </c>
      <c r="I38" s="44">
        <v>81</v>
      </c>
      <c r="J38" s="46">
        <v>69</v>
      </c>
      <c r="K38" s="44">
        <v>86</v>
      </c>
      <c r="L38" s="44">
        <v>98</v>
      </c>
      <c r="M38" s="44">
        <v>104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191</v>
      </c>
      <c r="G39" s="44">
        <v>0</v>
      </c>
      <c r="H39" s="45">
        <v>18</v>
      </c>
      <c r="I39" s="44">
        <v>86</v>
      </c>
      <c r="J39" s="46">
        <v>114</v>
      </c>
      <c r="K39" s="44">
        <v>148</v>
      </c>
      <c r="L39" s="44">
        <v>157</v>
      </c>
      <c r="M39" s="44">
        <v>166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167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842</v>
      </c>
      <c r="F42" s="44">
        <v>946</v>
      </c>
      <c r="G42" s="44">
        <v>895</v>
      </c>
      <c r="H42" s="45">
        <v>1017</v>
      </c>
      <c r="I42" s="44">
        <v>993</v>
      </c>
      <c r="J42" s="46">
        <v>707</v>
      </c>
      <c r="K42" s="44">
        <v>676</v>
      </c>
      <c r="L42" s="44">
        <v>730</v>
      </c>
      <c r="M42" s="44">
        <v>771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34</v>
      </c>
      <c r="F43" s="44">
        <v>16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6895</v>
      </c>
      <c r="F44" s="44">
        <v>12339</v>
      </c>
      <c r="G44" s="44">
        <v>123</v>
      </c>
      <c r="H44" s="45">
        <v>1</v>
      </c>
      <c r="I44" s="44">
        <v>50</v>
      </c>
      <c r="J44" s="46">
        <v>41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21</v>
      </c>
      <c r="H45" s="45">
        <v>0</v>
      </c>
      <c r="I45" s="44">
        <v>-125</v>
      </c>
      <c r="J45" s="46">
        <v>55</v>
      </c>
      <c r="K45" s="44">
        <v>87</v>
      </c>
      <c r="L45" s="44">
        <v>91</v>
      </c>
      <c r="M45" s="44">
        <v>97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9981</v>
      </c>
      <c r="F77" s="27">
        <f t="shared" ref="F77:M77" si="13">F78+F81+F84+F85+F86+F87+F88</f>
        <v>143365</v>
      </c>
      <c r="G77" s="27">
        <f t="shared" si="13"/>
        <v>111704</v>
      </c>
      <c r="H77" s="28">
        <f t="shared" si="13"/>
        <v>136353</v>
      </c>
      <c r="I77" s="27">
        <f t="shared" si="13"/>
        <v>144881</v>
      </c>
      <c r="J77" s="29">
        <f t="shared" si="13"/>
        <v>144881</v>
      </c>
      <c r="K77" s="27">
        <f t="shared" si="13"/>
        <v>133758</v>
      </c>
      <c r="L77" s="27">
        <f t="shared" si="13"/>
        <v>133952</v>
      </c>
      <c r="M77" s="27">
        <f t="shared" si="13"/>
        <v>134183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3111</v>
      </c>
      <c r="F78" s="59">
        <f t="shared" ref="F78:M78" si="14">SUM(F79:F80)</f>
        <v>143184</v>
      </c>
      <c r="G78" s="59">
        <f t="shared" si="14"/>
        <v>111710</v>
      </c>
      <c r="H78" s="60">
        <f t="shared" si="14"/>
        <v>136307</v>
      </c>
      <c r="I78" s="59">
        <f t="shared" si="14"/>
        <v>144657</v>
      </c>
      <c r="J78" s="61">
        <f t="shared" si="14"/>
        <v>144657</v>
      </c>
      <c r="K78" s="59">
        <f t="shared" si="14"/>
        <v>133623</v>
      </c>
      <c r="L78" s="59">
        <f t="shared" si="14"/>
        <v>133810</v>
      </c>
      <c r="M78" s="59">
        <f t="shared" si="14"/>
        <v>134033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143184</v>
      </c>
      <c r="G79" s="36">
        <v>111710</v>
      </c>
      <c r="H79" s="37">
        <v>130000</v>
      </c>
      <c r="I79" s="36">
        <v>138350</v>
      </c>
      <c r="J79" s="38">
        <v>144657</v>
      </c>
      <c r="K79" s="36">
        <v>130000</v>
      </c>
      <c r="L79" s="36">
        <v>130000</v>
      </c>
      <c r="M79" s="36">
        <v>130000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3111</v>
      </c>
      <c r="F80" s="51">
        <v>0</v>
      </c>
      <c r="G80" s="51">
        <v>0</v>
      </c>
      <c r="H80" s="52">
        <v>6307</v>
      </c>
      <c r="I80" s="51">
        <v>6307</v>
      </c>
      <c r="J80" s="53">
        <v>0</v>
      </c>
      <c r="K80" s="51">
        <v>3623</v>
      </c>
      <c r="L80" s="51">
        <v>3810</v>
      </c>
      <c r="M80" s="51">
        <v>4033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6870</v>
      </c>
      <c r="F81" s="44">
        <f t="shared" ref="F81:M81" si="15">SUM(F82:F83)</f>
        <v>181</v>
      </c>
      <c r="G81" s="44">
        <f t="shared" si="15"/>
        <v>-6</v>
      </c>
      <c r="H81" s="45">
        <f t="shared" si="15"/>
        <v>46</v>
      </c>
      <c r="I81" s="44">
        <f t="shared" si="15"/>
        <v>224</v>
      </c>
      <c r="J81" s="46">
        <f t="shared" si="15"/>
        <v>224</v>
      </c>
      <c r="K81" s="44">
        <f t="shared" si="15"/>
        <v>135</v>
      </c>
      <c r="L81" s="44">
        <f t="shared" si="15"/>
        <v>142</v>
      </c>
      <c r="M81" s="44">
        <f t="shared" si="15"/>
        <v>150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6870</v>
      </c>
      <c r="F83" s="51">
        <v>181</v>
      </c>
      <c r="G83" s="51">
        <v>-6</v>
      </c>
      <c r="H83" s="52">
        <v>46</v>
      </c>
      <c r="I83" s="51">
        <v>224</v>
      </c>
      <c r="J83" s="53">
        <v>224</v>
      </c>
      <c r="K83" s="51">
        <v>135</v>
      </c>
      <c r="L83" s="51">
        <v>142</v>
      </c>
      <c r="M83" s="51">
        <v>150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48211</v>
      </c>
      <c r="F92" s="103">
        <f t="shared" ref="F92:M92" si="16">F4+F51+F77+F90</f>
        <v>194381</v>
      </c>
      <c r="G92" s="103">
        <f t="shared" si="16"/>
        <v>151652</v>
      </c>
      <c r="H92" s="104">
        <f t="shared" si="16"/>
        <v>180481</v>
      </c>
      <c r="I92" s="103">
        <f t="shared" si="16"/>
        <v>195406</v>
      </c>
      <c r="J92" s="105">
        <f t="shared" si="16"/>
        <v>196442</v>
      </c>
      <c r="K92" s="103">
        <f t="shared" si="16"/>
        <v>178901</v>
      </c>
      <c r="L92" s="103">
        <f t="shared" si="16"/>
        <v>174929</v>
      </c>
      <c r="M92" s="103">
        <f t="shared" si="16"/>
        <v>177092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160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  <c r="Z3" s="164" t="s">
        <v>117</v>
      </c>
    </row>
    <row r="4" spans="1:27" s="18" customFormat="1" ht="12.75" customHeight="1" x14ac:dyDescent="0.2">
      <c r="A4" s="70"/>
      <c r="B4" s="170" t="s">
        <v>128</v>
      </c>
      <c r="C4" s="157">
        <v>69930</v>
      </c>
      <c r="D4" s="157">
        <v>86247</v>
      </c>
      <c r="E4" s="157">
        <v>85345</v>
      </c>
      <c r="F4" s="152">
        <v>94503</v>
      </c>
      <c r="G4" s="153">
        <v>99497</v>
      </c>
      <c r="H4" s="154">
        <v>99497</v>
      </c>
      <c r="I4" s="157">
        <v>104913</v>
      </c>
      <c r="J4" s="157">
        <v>111127</v>
      </c>
      <c r="K4" s="157">
        <v>117591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129</v>
      </c>
      <c r="C5" s="157">
        <v>881913</v>
      </c>
      <c r="D5" s="157">
        <v>973910</v>
      </c>
      <c r="E5" s="157">
        <v>1018255</v>
      </c>
      <c r="F5" s="156">
        <v>1143324</v>
      </c>
      <c r="G5" s="157">
        <v>1108050</v>
      </c>
      <c r="H5" s="158">
        <v>1221960</v>
      </c>
      <c r="I5" s="157">
        <v>1131102</v>
      </c>
      <c r="J5" s="157">
        <v>1206566</v>
      </c>
      <c r="K5" s="157">
        <v>1257356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130</v>
      </c>
      <c r="C6" s="157">
        <v>48211</v>
      </c>
      <c r="D6" s="157">
        <v>194381</v>
      </c>
      <c r="E6" s="157">
        <v>151652</v>
      </c>
      <c r="F6" s="156">
        <v>180481</v>
      </c>
      <c r="G6" s="157">
        <v>195406</v>
      </c>
      <c r="H6" s="158">
        <v>196442</v>
      </c>
      <c r="I6" s="157">
        <v>178901</v>
      </c>
      <c r="J6" s="157">
        <v>174929</v>
      </c>
      <c r="K6" s="157">
        <v>177092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137</v>
      </c>
      <c r="C7" s="157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7">
        <v>0</v>
      </c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138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139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142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131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132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133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134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135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136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1000054</v>
      </c>
      <c r="D19" s="103">
        <f t="shared" ref="D19:K19" si="1">SUM(D4:D18)</f>
        <v>1254538</v>
      </c>
      <c r="E19" s="103">
        <f t="shared" si="1"/>
        <v>1255252</v>
      </c>
      <c r="F19" s="104">
        <f t="shared" si="1"/>
        <v>1418308</v>
      </c>
      <c r="G19" s="103">
        <f t="shared" si="1"/>
        <v>1402953</v>
      </c>
      <c r="H19" s="105">
        <f t="shared" si="1"/>
        <v>1517899</v>
      </c>
      <c r="I19" s="103">
        <f t="shared" si="1"/>
        <v>1414916</v>
      </c>
      <c r="J19" s="103">
        <f t="shared" si="1"/>
        <v>1492622</v>
      </c>
      <c r="K19" s="103">
        <f t="shared" si="1"/>
        <v>1552039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</row>
    <row r="4" spans="1:27" s="31" customFormat="1" ht="12.75" customHeight="1" x14ac:dyDescent="0.2">
      <c r="A4" s="56"/>
      <c r="B4" s="111" t="s">
        <v>41</v>
      </c>
      <c r="C4" s="148">
        <f>SUM(C5:C7)</f>
        <v>687365</v>
      </c>
      <c r="D4" s="148">
        <f t="shared" ref="D4:K4" si="0">SUM(D5:D7)</f>
        <v>776733</v>
      </c>
      <c r="E4" s="148">
        <f t="shared" si="0"/>
        <v>814014</v>
      </c>
      <c r="F4" s="149">
        <f t="shared" si="0"/>
        <v>887226</v>
      </c>
      <c r="G4" s="148">
        <f t="shared" si="0"/>
        <v>873857</v>
      </c>
      <c r="H4" s="150">
        <f t="shared" si="0"/>
        <v>988888</v>
      </c>
      <c r="I4" s="148">
        <f t="shared" si="0"/>
        <v>912529</v>
      </c>
      <c r="J4" s="148">
        <f t="shared" si="0"/>
        <v>939447</v>
      </c>
      <c r="K4" s="148">
        <f t="shared" si="0"/>
        <v>976134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273925</v>
      </c>
      <c r="D5" s="153">
        <v>298903</v>
      </c>
      <c r="E5" s="153">
        <v>313992</v>
      </c>
      <c r="F5" s="152">
        <v>356823</v>
      </c>
      <c r="G5" s="153">
        <v>347121</v>
      </c>
      <c r="H5" s="154">
        <v>347121</v>
      </c>
      <c r="I5" s="153">
        <v>379866</v>
      </c>
      <c r="J5" s="153">
        <v>404195</v>
      </c>
      <c r="K5" s="154">
        <v>428149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413440</v>
      </c>
      <c r="D6" s="157">
        <v>477829</v>
      </c>
      <c r="E6" s="157">
        <v>500020</v>
      </c>
      <c r="F6" s="156">
        <v>530403</v>
      </c>
      <c r="G6" s="157">
        <v>526736</v>
      </c>
      <c r="H6" s="158">
        <v>641767</v>
      </c>
      <c r="I6" s="157">
        <v>532663</v>
      </c>
      <c r="J6" s="157">
        <v>535252</v>
      </c>
      <c r="K6" s="158">
        <v>547985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1</v>
      </c>
      <c r="E7" s="160">
        <v>2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225928</v>
      </c>
      <c r="D8" s="148">
        <f t="shared" ref="D8:K8" si="1">SUM(D9:D15)</f>
        <v>243855</v>
      </c>
      <c r="E8" s="148">
        <f t="shared" si="1"/>
        <v>270562</v>
      </c>
      <c r="F8" s="149">
        <f t="shared" si="1"/>
        <v>285956</v>
      </c>
      <c r="G8" s="148">
        <f t="shared" si="1"/>
        <v>288327</v>
      </c>
      <c r="H8" s="150">
        <f t="shared" si="1"/>
        <v>288327</v>
      </c>
      <c r="I8" s="148">
        <f t="shared" si="1"/>
        <v>303416</v>
      </c>
      <c r="J8" s="148">
        <f t="shared" si="1"/>
        <v>317429</v>
      </c>
      <c r="K8" s="148">
        <f t="shared" si="1"/>
        <v>334284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222376</v>
      </c>
      <c r="D9" s="153">
        <v>240150</v>
      </c>
      <c r="E9" s="153">
        <v>268035</v>
      </c>
      <c r="F9" s="152">
        <v>282904</v>
      </c>
      <c r="G9" s="153">
        <v>282904</v>
      </c>
      <c r="H9" s="154">
        <v>282904</v>
      </c>
      <c r="I9" s="153">
        <v>298861</v>
      </c>
      <c r="J9" s="153">
        <v>312609</v>
      </c>
      <c r="K9" s="154">
        <v>329177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1071</v>
      </c>
      <c r="H10" s="158">
        <v>1071</v>
      </c>
      <c r="I10" s="157">
        <v>1135</v>
      </c>
      <c r="J10" s="157">
        <v>1203</v>
      </c>
      <c r="K10" s="158">
        <v>1276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3552</v>
      </c>
      <c r="D15" s="160">
        <v>3705</v>
      </c>
      <c r="E15" s="160">
        <v>2527</v>
      </c>
      <c r="F15" s="159">
        <v>3052</v>
      </c>
      <c r="G15" s="160">
        <v>4352</v>
      </c>
      <c r="H15" s="161">
        <v>4352</v>
      </c>
      <c r="I15" s="160">
        <v>3420</v>
      </c>
      <c r="J15" s="160">
        <v>3617</v>
      </c>
      <c r="K15" s="161">
        <v>3831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85910</v>
      </c>
      <c r="D16" s="148">
        <f t="shared" ref="D16:K16" si="2">SUM(D17:D23)</f>
        <v>232591</v>
      </c>
      <c r="E16" s="148">
        <f t="shared" si="2"/>
        <v>170313</v>
      </c>
      <c r="F16" s="149">
        <f t="shared" si="2"/>
        <v>245126</v>
      </c>
      <c r="G16" s="148">
        <f t="shared" si="2"/>
        <v>240769</v>
      </c>
      <c r="H16" s="150">
        <f t="shared" si="2"/>
        <v>240684</v>
      </c>
      <c r="I16" s="148">
        <f t="shared" si="2"/>
        <v>198971</v>
      </c>
      <c r="J16" s="148">
        <f t="shared" si="2"/>
        <v>235746</v>
      </c>
      <c r="K16" s="148">
        <f t="shared" si="2"/>
        <v>241621</v>
      </c>
    </row>
    <row r="17" spans="1:11" s="18" customFormat="1" ht="12.75" customHeight="1" x14ac:dyDescent="0.2">
      <c r="A17" s="70"/>
      <c r="B17" s="114" t="s">
        <v>105</v>
      </c>
      <c r="C17" s="152">
        <v>46648</v>
      </c>
      <c r="D17" s="153">
        <v>216790</v>
      </c>
      <c r="E17" s="153">
        <v>158813</v>
      </c>
      <c r="F17" s="152">
        <v>239673</v>
      </c>
      <c r="G17" s="153">
        <v>234958</v>
      </c>
      <c r="H17" s="154">
        <v>235108</v>
      </c>
      <c r="I17" s="153">
        <v>194165</v>
      </c>
      <c r="J17" s="153">
        <v>231182</v>
      </c>
      <c r="K17" s="154">
        <v>236739</v>
      </c>
    </row>
    <row r="18" spans="1:11" s="18" customFormat="1" ht="12.75" customHeight="1" x14ac:dyDescent="0.2">
      <c r="A18" s="70"/>
      <c r="B18" s="114" t="s">
        <v>108</v>
      </c>
      <c r="C18" s="156">
        <v>38690</v>
      </c>
      <c r="D18" s="157">
        <v>14734</v>
      </c>
      <c r="E18" s="157">
        <v>11500</v>
      </c>
      <c r="F18" s="156">
        <v>5453</v>
      </c>
      <c r="G18" s="157">
        <v>5811</v>
      </c>
      <c r="H18" s="158">
        <v>5576</v>
      </c>
      <c r="I18" s="157">
        <v>4806</v>
      </c>
      <c r="J18" s="157">
        <v>4564</v>
      </c>
      <c r="K18" s="158">
        <v>4882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572</v>
      </c>
      <c r="D23" s="160">
        <v>1067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851</v>
      </c>
      <c r="D24" s="148">
        <v>1359</v>
      </c>
      <c r="E24" s="148">
        <v>363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1000054</v>
      </c>
      <c r="D26" s="103">
        <f t="shared" ref="D26:K26" si="3">+D4+D8+D16+D24</f>
        <v>1254538</v>
      </c>
      <c r="E26" s="103">
        <f t="shared" si="3"/>
        <v>1255252</v>
      </c>
      <c r="F26" s="104">
        <f t="shared" si="3"/>
        <v>1418308</v>
      </c>
      <c r="G26" s="103">
        <f t="shared" si="3"/>
        <v>1402953</v>
      </c>
      <c r="H26" s="105">
        <f t="shared" si="3"/>
        <v>1517899</v>
      </c>
      <c r="I26" s="103">
        <f t="shared" si="3"/>
        <v>1414916</v>
      </c>
      <c r="J26" s="103">
        <f t="shared" si="3"/>
        <v>1492622</v>
      </c>
      <c r="K26" s="103">
        <f t="shared" si="3"/>
        <v>1552039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  <c r="Z3" s="164" t="s">
        <v>117</v>
      </c>
    </row>
    <row r="4" spans="1:27" s="18" customFormat="1" ht="12.75" customHeight="1" x14ac:dyDescent="0.2">
      <c r="A4" s="70"/>
      <c r="B4" s="171" t="s">
        <v>143</v>
      </c>
      <c r="C4" s="157">
        <v>7311</v>
      </c>
      <c r="D4" s="157">
        <v>8548</v>
      </c>
      <c r="E4" s="157">
        <v>10724</v>
      </c>
      <c r="F4" s="152">
        <v>7929</v>
      </c>
      <c r="G4" s="153">
        <v>8114</v>
      </c>
      <c r="H4" s="154">
        <v>8364</v>
      </c>
      <c r="I4" s="157">
        <v>8716</v>
      </c>
      <c r="J4" s="157">
        <v>9200</v>
      </c>
      <c r="K4" s="157">
        <v>9763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144</v>
      </c>
      <c r="C5" s="157">
        <v>4343</v>
      </c>
      <c r="D5" s="157">
        <v>4477</v>
      </c>
      <c r="E5" s="157">
        <v>4238</v>
      </c>
      <c r="F5" s="156">
        <v>11379</v>
      </c>
      <c r="G5" s="157">
        <v>12103</v>
      </c>
      <c r="H5" s="158">
        <v>11726</v>
      </c>
      <c r="I5" s="157">
        <v>11564</v>
      </c>
      <c r="J5" s="157">
        <v>12297</v>
      </c>
      <c r="K5" s="157">
        <v>13095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145</v>
      </c>
      <c r="C6" s="157">
        <v>58276</v>
      </c>
      <c r="D6" s="157">
        <v>73222</v>
      </c>
      <c r="E6" s="157">
        <v>70383</v>
      </c>
      <c r="F6" s="156">
        <v>75195</v>
      </c>
      <c r="G6" s="157">
        <v>79280</v>
      </c>
      <c r="H6" s="158">
        <v>79407</v>
      </c>
      <c r="I6" s="157">
        <v>84633</v>
      </c>
      <c r="J6" s="157">
        <v>89630</v>
      </c>
      <c r="K6" s="157">
        <v>94733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69930</v>
      </c>
      <c r="D19" s="103">
        <f t="shared" ref="D19:K19" si="1">SUM(D4:D18)</f>
        <v>86247</v>
      </c>
      <c r="E19" s="103">
        <f t="shared" si="1"/>
        <v>85345</v>
      </c>
      <c r="F19" s="104">
        <f t="shared" si="1"/>
        <v>94503</v>
      </c>
      <c r="G19" s="103">
        <f t="shared" si="1"/>
        <v>99497</v>
      </c>
      <c r="H19" s="105">
        <f t="shared" si="1"/>
        <v>99497</v>
      </c>
      <c r="I19" s="103">
        <f t="shared" si="1"/>
        <v>104913</v>
      </c>
      <c r="J19" s="103">
        <f t="shared" si="1"/>
        <v>111127</v>
      </c>
      <c r="K19" s="103">
        <f t="shared" si="1"/>
        <v>117591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</row>
    <row r="4" spans="1:27" s="31" customFormat="1" ht="12.75" customHeight="1" x14ac:dyDescent="0.2">
      <c r="A4" s="56"/>
      <c r="B4" s="111" t="s">
        <v>41</v>
      </c>
      <c r="C4" s="148">
        <f>SUM(C5:C7)</f>
        <v>65338</v>
      </c>
      <c r="D4" s="148">
        <f t="shared" ref="D4:K4" si="0">SUM(D5:D7)</f>
        <v>71684</v>
      </c>
      <c r="E4" s="148">
        <f t="shared" si="0"/>
        <v>81903</v>
      </c>
      <c r="F4" s="149">
        <f t="shared" si="0"/>
        <v>90390</v>
      </c>
      <c r="G4" s="148">
        <f t="shared" si="0"/>
        <v>94276</v>
      </c>
      <c r="H4" s="150">
        <f t="shared" si="0"/>
        <v>94821</v>
      </c>
      <c r="I4" s="148">
        <f t="shared" si="0"/>
        <v>100303</v>
      </c>
      <c r="J4" s="148">
        <f t="shared" si="0"/>
        <v>106381</v>
      </c>
      <c r="K4" s="148">
        <f t="shared" si="0"/>
        <v>112562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42685</v>
      </c>
      <c r="D5" s="153">
        <v>47245</v>
      </c>
      <c r="E5" s="153">
        <v>52999</v>
      </c>
      <c r="F5" s="152">
        <v>58756</v>
      </c>
      <c r="G5" s="153">
        <v>65450</v>
      </c>
      <c r="H5" s="154">
        <v>65450</v>
      </c>
      <c r="I5" s="153">
        <v>67137</v>
      </c>
      <c r="J5" s="153">
        <v>71671</v>
      </c>
      <c r="K5" s="154">
        <v>76177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22653</v>
      </c>
      <c r="D6" s="157">
        <v>24438</v>
      </c>
      <c r="E6" s="157">
        <v>28902</v>
      </c>
      <c r="F6" s="156">
        <v>31634</v>
      </c>
      <c r="G6" s="157">
        <v>28826</v>
      </c>
      <c r="H6" s="158">
        <v>29371</v>
      </c>
      <c r="I6" s="157">
        <v>33166</v>
      </c>
      <c r="J6" s="157">
        <v>34710</v>
      </c>
      <c r="K6" s="158">
        <v>36385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1</v>
      </c>
      <c r="E7" s="160">
        <v>2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650</v>
      </c>
      <c r="D8" s="148">
        <f t="shared" ref="D8:K8" si="1">SUM(D9:D15)</f>
        <v>989</v>
      </c>
      <c r="E8" s="148">
        <f t="shared" si="1"/>
        <v>426</v>
      </c>
      <c r="F8" s="149">
        <f t="shared" si="1"/>
        <v>802</v>
      </c>
      <c r="G8" s="148">
        <f t="shared" si="1"/>
        <v>1873</v>
      </c>
      <c r="H8" s="150">
        <f t="shared" si="1"/>
        <v>1873</v>
      </c>
      <c r="I8" s="148">
        <f t="shared" si="1"/>
        <v>1980</v>
      </c>
      <c r="J8" s="148">
        <f t="shared" si="1"/>
        <v>2090</v>
      </c>
      <c r="K8" s="148">
        <f t="shared" si="1"/>
        <v>2209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30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1071</v>
      </c>
      <c r="H10" s="158">
        <v>1071</v>
      </c>
      <c r="I10" s="157">
        <v>1135</v>
      </c>
      <c r="J10" s="157">
        <v>1203</v>
      </c>
      <c r="K10" s="158">
        <v>1276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650</v>
      </c>
      <c r="D15" s="160">
        <v>989</v>
      </c>
      <c r="E15" s="160">
        <v>396</v>
      </c>
      <c r="F15" s="159">
        <v>802</v>
      </c>
      <c r="G15" s="160">
        <v>802</v>
      </c>
      <c r="H15" s="161">
        <v>802</v>
      </c>
      <c r="I15" s="160">
        <v>845</v>
      </c>
      <c r="J15" s="160">
        <v>887</v>
      </c>
      <c r="K15" s="161">
        <v>933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3091</v>
      </c>
      <c r="D16" s="148">
        <f t="shared" ref="D16:K16" si="2">SUM(D17:D23)</f>
        <v>12215</v>
      </c>
      <c r="E16" s="148">
        <f t="shared" si="2"/>
        <v>2653</v>
      </c>
      <c r="F16" s="149">
        <f t="shared" si="2"/>
        <v>3311</v>
      </c>
      <c r="G16" s="148">
        <f t="shared" si="2"/>
        <v>3348</v>
      </c>
      <c r="H16" s="150">
        <f t="shared" si="2"/>
        <v>2803</v>
      </c>
      <c r="I16" s="148">
        <f t="shared" si="2"/>
        <v>2630</v>
      </c>
      <c r="J16" s="148">
        <f t="shared" si="2"/>
        <v>2656</v>
      </c>
      <c r="K16" s="148">
        <f t="shared" si="2"/>
        <v>2820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99</v>
      </c>
      <c r="F17" s="152">
        <v>0</v>
      </c>
      <c r="G17" s="153">
        <v>0</v>
      </c>
      <c r="H17" s="154">
        <v>150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2519</v>
      </c>
      <c r="D18" s="157">
        <v>11148</v>
      </c>
      <c r="E18" s="157">
        <v>2554</v>
      </c>
      <c r="F18" s="156">
        <v>3311</v>
      </c>
      <c r="G18" s="157">
        <v>3348</v>
      </c>
      <c r="H18" s="158">
        <v>2653</v>
      </c>
      <c r="I18" s="157">
        <v>2630</v>
      </c>
      <c r="J18" s="157">
        <v>2656</v>
      </c>
      <c r="K18" s="158">
        <v>2820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572</v>
      </c>
      <c r="D23" s="160">
        <v>1067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851</v>
      </c>
      <c r="D24" s="148">
        <v>1359</v>
      </c>
      <c r="E24" s="148">
        <v>363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69930</v>
      </c>
      <c r="D26" s="103">
        <f t="shared" ref="D26:K26" si="3">+D4+D8+D16+D24</f>
        <v>86247</v>
      </c>
      <c r="E26" s="103">
        <f t="shared" si="3"/>
        <v>85345</v>
      </c>
      <c r="F26" s="104">
        <f t="shared" si="3"/>
        <v>94503</v>
      </c>
      <c r="G26" s="103">
        <f t="shared" si="3"/>
        <v>99497</v>
      </c>
      <c r="H26" s="105">
        <f t="shared" si="3"/>
        <v>99497</v>
      </c>
      <c r="I26" s="103">
        <f t="shared" si="3"/>
        <v>104913</v>
      </c>
      <c r="J26" s="103">
        <f t="shared" si="3"/>
        <v>111127</v>
      </c>
      <c r="K26" s="103">
        <f t="shared" si="3"/>
        <v>117591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5201</v>
      </c>
      <c r="D4" s="157">
        <v>4190</v>
      </c>
      <c r="E4" s="157">
        <v>3735</v>
      </c>
      <c r="F4" s="152">
        <v>7471</v>
      </c>
      <c r="G4" s="153">
        <v>4685</v>
      </c>
      <c r="H4" s="154">
        <v>4406</v>
      </c>
      <c r="I4" s="157">
        <v>7557</v>
      </c>
      <c r="J4" s="157">
        <v>7912</v>
      </c>
      <c r="K4" s="157">
        <v>8331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0</v>
      </c>
      <c r="D5" s="157">
        <v>0</v>
      </c>
      <c r="E5" s="157">
        <v>7516</v>
      </c>
      <c r="F5" s="156">
        <v>13293</v>
      </c>
      <c r="G5" s="157">
        <v>9866</v>
      </c>
      <c r="H5" s="158">
        <v>8027</v>
      </c>
      <c r="I5" s="157">
        <v>11100</v>
      </c>
      <c r="J5" s="157">
        <v>12520</v>
      </c>
      <c r="K5" s="157">
        <v>13448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148</v>
      </c>
      <c r="C6" s="157">
        <v>15221</v>
      </c>
      <c r="D6" s="157">
        <v>21273</v>
      </c>
      <c r="E6" s="157">
        <v>18209</v>
      </c>
      <c r="F6" s="156">
        <v>17814</v>
      </c>
      <c r="G6" s="157">
        <v>21616</v>
      </c>
      <c r="H6" s="158">
        <v>21476</v>
      </c>
      <c r="I6" s="157">
        <v>21653</v>
      </c>
      <c r="J6" s="157">
        <v>23071</v>
      </c>
      <c r="K6" s="157">
        <v>24505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72772</v>
      </c>
      <c r="D7" s="157">
        <v>73139</v>
      </c>
      <c r="E7" s="157">
        <v>52779</v>
      </c>
      <c r="F7" s="156">
        <v>103544</v>
      </c>
      <c r="G7" s="157">
        <v>98122</v>
      </c>
      <c r="H7" s="158">
        <v>98171</v>
      </c>
      <c r="I7" s="157">
        <v>61572</v>
      </c>
      <c r="J7" s="157">
        <v>103342</v>
      </c>
      <c r="K7" s="157">
        <v>100081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118786</v>
      </c>
      <c r="D8" s="157">
        <v>128668</v>
      </c>
      <c r="E8" s="157">
        <v>129970</v>
      </c>
      <c r="F8" s="156">
        <v>150648</v>
      </c>
      <c r="G8" s="157">
        <v>139030</v>
      </c>
      <c r="H8" s="158">
        <v>140093</v>
      </c>
      <c r="I8" s="157">
        <v>150142</v>
      </c>
      <c r="J8" s="157">
        <v>163533</v>
      </c>
      <c r="K8" s="157">
        <v>172354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151</v>
      </c>
      <c r="C9" s="157">
        <v>12022</v>
      </c>
      <c r="D9" s="157">
        <v>6933</v>
      </c>
      <c r="E9" s="157">
        <v>666917</v>
      </c>
      <c r="F9" s="156">
        <v>711837</v>
      </c>
      <c r="G9" s="157">
        <v>702577</v>
      </c>
      <c r="H9" s="158">
        <v>813709</v>
      </c>
      <c r="I9" s="157">
        <v>733448</v>
      </c>
      <c r="J9" s="157">
        <v>741051</v>
      </c>
      <c r="K9" s="157">
        <v>774430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152</v>
      </c>
      <c r="C10" s="157">
        <v>657911</v>
      </c>
      <c r="D10" s="157">
        <v>739707</v>
      </c>
      <c r="E10" s="157">
        <v>139129</v>
      </c>
      <c r="F10" s="156">
        <v>138717</v>
      </c>
      <c r="G10" s="157">
        <v>132154</v>
      </c>
      <c r="H10" s="158">
        <v>136078</v>
      </c>
      <c r="I10" s="157">
        <v>145630</v>
      </c>
      <c r="J10" s="157">
        <v>155137</v>
      </c>
      <c r="K10" s="157">
        <v>164207</v>
      </c>
      <c r="Z10" s="163">
        <f t="shared" si="0"/>
        <v>1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881913</v>
      </c>
      <c r="D19" s="103">
        <f t="shared" ref="D19:K19" si="1">SUM(D4:D18)</f>
        <v>973910</v>
      </c>
      <c r="E19" s="103">
        <f t="shared" si="1"/>
        <v>1018255</v>
      </c>
      <c r="F19" s="104">
        <f t="shared" si="1"/>
        <v>1143324</v>
      </c>
      <c r="G19" s="103">
        <f t="shared" si="1"/>
        <v>1108050</v>
      </c>
      <c r="H19" s="105">
        <f t="shared" si="1"/>
        <v>1221960</v>
      </c>
      <c r="I19" s="103">
        <f t="shared" si="1"/>
        <v>1131102</v>
      </c>
      <c r="J19" s="103">
        <f t="shared" si="1"/>
        <v>1206566</v>
      </c>
      <c r="K19" s="103">
        <f t="shared" si="1"/>
        <v>1257356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</row>
    <row r="4" spans="1:27" s="31" customFormat="1" ht="12.75" customHeight="1" x14ac:dyDescent="0.2">
      <c r="A4" s="56"/>
      <c r="B4" s="111" t="s">
        <v>41</v>
      </c>
      <c r="C4" s="148">
        <f>SUM(C5:C7)</f>
        <v>583797</v>
      </c>
      <c r="D4" s="148">
        <f t="shared" ref="D4:K4" si="0">SUM(D5:D7)</f>
        <v>654033</v>
      </c>
      <c r="E4" s="148">
        <f t="shared" si="0"/>
        <v>692163</v>
      </c>
      <c r="F4" s="149">
        <f t="shared" si="0"/>
        <v>752708</v>
      </c>
      <c r="G4" s="148">
        <f t="shared" si="0"/>
        <v>729056</v>
      </c>
      <c r="H4" s="150">
        <f t="shared" si="0"/>
        <v>842506</v>
      </c>
      <c r="I4" s="148">
        <f t="shared" si="0"/>
        <v>767083</v>
      </c>
      <c r="J4" s="148">
        <f t="shared" si="0"/>
        <v>792089</v>
      </c>
      <c r="K4" s="148">
        <f t="shared" si="0"/>
        <v>820663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223526</v>
      </c>
      <c r="D5" s="153">
        <v>243454</v>
      </c>
      <c r="E5" s="153">
        <v>249955</v>
      </c>
      <c r="F5" s="152">
        <v>287982</v>
      </c>
      <c r="G5" s="153">
        <v>271586</v>
      </c>
      <c r="H5" s="154">
        <v>270550</v>
      </c>
      <c r="I5" s="153">
        <v>301496</v>
      </c>
      <c r="J5" s="153">
        <v>320580</v>
      </c>
      <c r="K5" s="154">
        <v>339269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360271</v>
      </c>
      <c r="D6" s="157">
        <v>410579</v>
      </c>
      <c r="E6" s="157">
        <v>442208</v>
      </c>
      <c r="F6" s="156">
        <v>464726</v>
      </c>
      <c r="G6" s="157">
        <v>457470</v>
      </c>
      <c r="H6" s="158">
        <v>571956</v>
      </c>
      <c r="I6" s="157">
        <v>465587</v>
      </c>
      <c r="J6" s="157">
        <v>471509</v>
      </c>
      <c r="K6" s="158">
        <v>481394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225278</v>
      </c>
      <c r="D8" s="148">
        <f t="shared" ref="D8:K8" si="1">SUM(D9:D15)</f>
        <v>242866</v>
      </c>
      <c r="E8" s="148">
        <f t="shared" si="1"/>
        <v>270136</v>
      </c>
      <c r="F8" s="149">
        <f t="shared" si="1"/>
        <v>285154</v>
      </c>
      <c r="G8" s="148">
        <f t="shared" si="1"/>
        <v>286454</v>
      </c>
      <c r="H8" s="150">
        <f t="shared" si="1"/>
        <v>286454</v>
      </c>
      <c r="I8" s="148">
        <f t="shared" si="1"/>
        <v>301436</v>
      </c>
      <c r="J8" s="148">
        <f t="shared" si="1"/>
        <v>315339</v>
      </c>
      <c r="K8" s="148">
        <f t="shared" si="1"/>
        <v>332075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222376</v>
      </c>
      <c r="D9" s="153">
        <v>240150</v>
      </c>
      <c r="E9" s="153">
        <v>268005</v>
      </c>
      <c r="F9" s="152">
        <v>282904</v>
      </c>
      <c r="G9" s="153">
        <v>282904</v>
      </c>
      <c r="H9" s="154">
        <v>282904</v>
      </c>
      <c r="I9" s="153">
        <v>298861</v>
      </c>
      <c r="J9" s="153">
        <v>312609</v>
      </c>
      <c r="K9" s="154">
        <v>329177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2902</v>
      </c>
      <c r="D15" s="160">
        <v>2716</v>
      </c>
      <c r="E15" s="160">
        <v>2131</v>
      </c>
      <c r="F15" s="159">
        <v>2250</v>
      </c>
      <c r="G15" s="160">
        <v>3550</v>
      </c>
      <c r="H15" s="161">
        <v>3550</v>
      </c>
      <c r="I15" s="160">
        <v>2575</v>
      </c>
      <c r="J15" s="160">
        <v>2730</v>
      </c>
      <c r="K15" s="161">
        <v>2898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72838</v>
      </c>
      <c r="D16" s="148">
        <f t="shared" ref="D16:K16" si="2">SUM(D17:D23)</f>
        <v>77011</v>
      </c>
      <c r="E16" s="148">
        <f t="shared" si="2"/>
        <v>55956</v>
      </c>
      <c r="F16" s="149">
        <f t="shared" si="2"/>
        <v>105462</v>
      </c>
      <c r="G16" s="148">
        <f t="shared" si="2"/>
        <v>92540</v>
      </c>
      <c r="H16" s="150">
        <f t="shared" si="2"/>
        <v>93000</v>
      </c>
      <c r="I16" s="148">
        <f t="shared" si="2"/>
        <v>62583</v>
      </c>
      <c r="J16" s="148">
        <f t="shared" si="2"/>
        <v>99138</v>
      </c>
      <c r="K16" s="148">
        <f t="shared" si="2"/>
        <v>104618</v>
      </c>
    </row>
    <row r="17" spans="1:11" s="18" customFormat="1" ht="12.75" customHeight="1" x14ac:dyDescent="0.2">
      <c r="A17" s="70"/>
      <c r="B17" s="114" t="s">
        <v>105</v>
      </c>
      <c r="C17" s="152">
        <v>43537</v>
      </c>
      <c r="D17" s="153">
        <v>73606</v>
      </c>
      <c r="E17" s="153">
        <v>47004</v>
      </c>
      <c r="F17" s="152">
        <v>103366</v>
      </c>
      <c r="G17" s="153">
        <v>90301</v>
      </c>
      <c r="H17" s="154">
        <v>90301</v>
      </c>
      <c r="I17" s="153">
        <v>60542</v>
      </c>
      <c r="J17" s="153">
        <v>97372</v>
      </c>
      <c r="K17" s="154">
        <v>102706</v>
      </c>
    </row>
    <row r="18" spans="1:11" s="18" customFormat="1" ht="12.75" customHeight="1" x14ac:dyDescent="0.2">
      <c r="A18" s="70"/>
      <c r="B18" s="114" t="s">
        <v>108</v>
      </c>
      <c r="C18" s="156">
        <v>29301</v>
      </c>
      <c r="D18" s="157">
        <v>3405</v>
      </c>
      <c r="E18" s="157">
        <v>8952</v>
      </c>
      <c r="F18" s="156">
        <v>2096</v>
      </c>
      <c r="G18" s="157">
        <v>2239</v>
      </c>
      <c r="H18" s="158">
        <v>2699</v>
      </c>
      <c r="I18" s="157">
        <v>2041</v>
      </c>
      <c r="J18" s="157">
        <v>1766</v>
      </c>
      <c r="K18" s="158">
        <v>1912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881913</v>
      </c>
      <c r="D26" s="103">
        <f t="shared" ref="D26:K26" si="3">+D4+D8+D16+D24</f>
        <v>973910</v>
      </c>
      <c r="E26" s="103">
        <f t="shared" si="3"/>
        <v>1018255</v>
      </c>
      <c r="F26" s="104">
        <f t="shared" si="3"/>
        <v>1143324</v>
      </c>
      <c r="G26" s="103">
        <f t="shared" si="3"/>
        <v>1108050</v>
      </c>
      <c r="H26" s="105">
        <f t="shared" si="3"/>
        <v>1221960</v>
      </c>
      <c r="I26" s="103">
        <f t="shared" si="3"/>
        <v>1131102</v>
      </c>
      <c r="J26" s="103">
        <f t="shared" si="3"/>
        <v>1206566</v>
      </c>
      <c r="K26" s="103">
        <f t="shared" si="3"/>
        <v>1257356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8983</v>
      </c>
      <c r="D4" s="157">
        <v>10113</v>
      </c>
      <c r="E4" s="157">
        <v>12833</v>
      </c>
      <c r="F4" s="152">
        <v>12068</v>
      </c>
      <c r="G4" s="153">
        <v>12143</v>
      </c>
      <c r="H4" s="154">
        <v>13179</v>
      </c>
      <c r="I4" s="157">
        <v>13181</v>
      </c>
      <c r="J4" s="157">
        <v>14022</v>
      </c>
      <c r="K4" s="157">
        <v>14898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153</v>
      </c>
      <c r="C5" s="157">
        <v>0</v>
      </c>
      <c r="D5" s="157">
        <v>0</v>
      </c>
      <c r="E5" s="157">
        <v>0</v>
      </c>
      <c r="F5" s="156">
        <v>143409</v>
      </c>
      <c r="G5" s="157">
        <v>151759</v>
      </c>
      <c r="H5" s="158">
        <v>151759</v>
      </c>
      <c r="I5" s="157">
        <v>139578</v>
      </c>
      <c r="J5" s="157">
        <v>133810</v>
      </c>
      <c r="K5" s="157">
        <v>134033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154</v>
      </c>
      <c r="C6" s="157">
        <v>359</v>
      </c>
      <c r="D6" s="157">
        <v>2346</v>
      </c>
      <c r="E6" s="157">
        <v>19945</v>
      </c>
      <c r="F6" s="156">
        <v>25004</v>
      </c>
      <c r="G6" s="157">
        <v>31504</v>
      </c>
      <c r="H6" s="158">
        <v>31504</v>
      </c>
      <c r="I6" s="157">
        <v>26142</v>
      </c>
      <c r="J6" s="157">
        <v>27097</v>
      </c>
      <c r="K6" s="157">
        <v>28161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155</v>
      </c>
      <c r="C7" s="157">
        <v>38869</v>
      </c>
      <c r="D7" s="157">
        <v>181922</v>
      </c>
      <c r="E7" s="157">
        <v>118874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7">
        <v>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48211</v>
      </c>
      <c r="D19" s="103">
        <f t="shared" ref="D19:K19" si="1">SUM(D4:D18)</f>
        <v>194381</v>
      </c>
      <c r="E19" s="103">
        <f t="shared" si="1"/>
        <v>151652</v>
      </c>
      <c r="F19" s="104">
        <f t="shared" si="1"/>
        <v>180481</v>
      </c>
      <c r="G19" s="103">
        <f t="shared" si="1"/>
        <v>195406</v>
      </c>
      <c r="H19" s="105">
        <f t="shared" si="1"/>
        <v>196442</v>
      </c>
      <c r="I19" s="103">
        <f t="shared" si="1"/>
        <v>178901</v>
      </c>
      <c r="J19" s="103">
        <f t="shared" si="1"/>
        <v>174929</v>
      </c>
      <c r="K19" s="103">
        <f t="shared" si="1"/>
        <v>177092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156</v>
      </c>
      <c r="D3" s="22" t="s">
        <v>157</v>
      </c>
      <c r="E3" s="22" t="s">
        <v>158</v>
      </c>
      <c r="F3" s="173" t="s">
        <v>124</v>
      </c>
      <c r="G3" s="174"/>
      <c r="H3" s="175"/>
      <c r="I3" s="22" t="s">
        <v>125</v>
      </c>
      <c r="J3" s="22" t="s">
        <v>126</v>
      </c>
      <c r="K3" s="22" t="s">
        <v>127</v>
      </c>
    </row>
    <row r="4" spans="1:27" s="31" customFormat="1" ht="12.75" customHeight="1" x14ac:dyDescent="0.2">
      <c r="A4" s="56"/>
      <c r="B4" s="111" t="s">
        <v>41</v>
      </c>
      <c r="C4" s="148">
        <f>SUM(C5:C7)</f>
        <v>38230</v>
      </c>
      <c r="D4" s="148">
        <f t="shared" ref="D4:K4" si="0">SUM(D5:D7)</f>
        <v>51016</v>
      </c>
      <c r="E4" s="148">
        <f t="shared" si="0"/>
        <v>39948</v>
      </c>
      <c r="F4" s="149">
        <f t="shared" si="0"/>
        <v>44128</v>
      </c>
      <c r="G4" s="148">
        <f t="shared" si="0"/>
        <v>50525</v>
      </c>
      <c r="H4" s="150">
        <f t="shared" si="0"/>
        <v>51561</v>
      </c>
      <c r="I4" s="148">
        <f t="shared" si="0"/>
        <v>45143</v>
      </c>
      <c r="J4" s="148">
        <f t="shared" si="0"/>
        <v>40977</v>
      </c>
      <c r="K4" s="148">
        <f t="shared" si="0"/>
        <v>42909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7714</v>
      </c>
      <c r="D5" s="153">
        <v>8204</v>
      </c>
      <c r="E5" s="153">
        <v>11038</v>
      </c>
      <c r="F5" s="152">
        <v>10085</v>
      </c>
      <c r="G5" s="153">
        <v>10085</v>
      </c>
      <c r="H5" s="154">
        <v>11121</v>
      </c>
      <c r="I5" s="153">
        <v>11233</v>
      </c>
      <c r="J5" s="153">
        <v>11944</v>
      </c>
      <c r="K5" s="154">
        <v>12703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30516</v>
      </c>
      <c r="D6" s="157">
        <v>42812</v>
      </c>
      <c r="E6" s="157">
        <v>28910</v>
      </c>
      <c r="F6" s="156">
        <v>34043</v>
      </c>
      <c r="G6" s="157">
        <v>40440</v>
      </c>
      <c r="H6" s="158">
        <v>40440</v>
      </c>
      <c r="I6" s="157">
        <v>33910</v>
      </c>
      <c r="J6" s="157">
        <v>29033</v>
      </c>
      <c r="K6" s="158">
        <v>30206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9981</v>
      </c>
      <c r="D16" s="148">
        <f t="shared" ref="D16:K16" si="2">SUM(D17:D23)</f>
        <v>143365</v>
      </c>
      <c r="E16" s="148">
        <f t="shared" si="2"/>
        <v>111704</v>
      </c>
      <c r="F16" s="149">
        <f t="shared" si="2"/>
        <v>136353</v>
      </c>
      <c r="G16" s="148">
        <f t="shared" si="2"/>
        <v>144881</v>
      </c>
      <c r="H16" s="150">
        <f t="shared" si="2"/>
        <v>144881</v>
      </c>
      <c r="I16" s="148">
        <f t="shared" si="2"/>
        <v>133758</v>
      </c>
      <c r="J16" s="148">
        <f t="shared" si="2"/>
        <v>133952</v>
      </c>
      <c r="K16" s="148">
        <f t="shared" si="2"/>
        <v>134183</v>
      </c>
    </row>
    <row r="17" spans="1:11" s="18" customFormat="1" ht="12.75" customHeight="1" x14ac:dyDescent="0.2">
      <c r="A17" s="70"/>
      <c r="B17" s="114" t="s">
        <v>105</v>
      </c>
      <c r="C17" s="152">
        <v>3111</v>
      </c>
      <c r="D17" s="153">
        <v>143184</v>
      </c>
      <c r="E17" s="153">
        <v>111710</v>
      </c>
      <c r="F17" s="152">
        <v>136307</v>
      </c>
      <c r="G17" s="153">
        <v>144657</v>
      </c>
      <c r="H17" s="154">
        <v>144657</v>
      </c>
      <c r="I17" s="153">
        <v>133623</v>
      </c>
      <c r="J17" s="153">
        <v>133810</v>
      </c>
      <c r="K17" s="154">
        <v>134033</v>
      </c>
    </row>
    <row r="18" spans="1:11" s="18" customFormat="1" ht="12.75" customHeight="1" x14ac:dyDescent="0.2">
      <c r="A18" s="70"/>
      <c r="B18" s="114" t="s">
        <v>108</v>
      </c>
      <c r="C18" s="156">
        <v>6870</v>
      </c>
      <c r="D18" s="157">
        <v>181</v>
      </c>
      <c r="E18" s="157">
        <v>-6</v>
      </c>
      <c r="F18" s="156">
        <v>46</v>
      </c>
      <c r="G18" s="157">
        <v>224</v>
      </c>
      <c r="H18" s="158">
        <v>224</v>
      </c>
      <c r="I18" s="157">
        <v>135</v>
      </c>
      <c r="J18" s="157">
        <v>142</v>
      </c>
      <c r="K18" s="158">
        <v>150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48211</v>
      </c>
      <c r="D26" s="103">
        <f t="shared" ref="D26:K26" si="3">+D4+D8+D16+D24</f>
        <v>194381</v>
      </c>
      <c r="E26" s="103">
        <f t="shared" si="3"/>
        <v>151652</v>
      </c>
      <c r="F26" s="104">
        <f t="shared" si="3"/>
        <v>180481</v>
      </c>
      <c r="G26" s="103">
        <f t="shared" si="3"/>
        <v>195406</v>
      </c>
      <c r="H26" s="105">
        <f t="shared" si="3"/>
        <v>196442</v>
      </c>
      <c r="I26" s="103">
        <f t="shared" si="3"/>
        <v>178901</v>
      </c>
      <c r="J26" s="103">
        <f t="shared" si="3"/>
        <v>174929</v>
      </c>
      <c r="K26" s="103">
        <f t="shared" si="3"/>
        <v>177092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2014-05-29T08:12:17Z</dcterms:created>
  <dcterms:modified xsi:type="dcterms:W3CDTF">2014-05-30T08:01:48Z</dcterms:modified>
</cp:coreProperties>
</file>